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licenciasminsal-my.sharepoint.com/personal/elisa_aguayo_minsal_cl/Documents/Documentos/2025/Urgencia/2026/"/>
    </mc:Choice>
  </mc:AlternateContent>
  <xr:revisionPtr revIDLastSave="0" documentId="8_{836B2B13-3FDF-4A03-8354-12006721D588}" xr6:coauthVersionLast="47" xr6:coauthVersionMax="47" xr10:uidLastSave="{00000000-0000-0000-0000-000000000000}"/>
  <bookViews>
    <workbookView xWindow="-120" yWindow="-120" windowWidth="29040" windowHeight="15840" activeTab="1" xr2:uid="{AF64F0E0-4830-4B93-8AD4-9168FB71E455}"/>
  </bookViews>
  <sheets>
    <sheet name="UEH " sheetId="6" r:id="rId1"/>
    <sheet name="SAR-SAPU-SUR" sheetId="10" r:id="rId2"/>
    <sheet name="REM" sheetId="4" state="hidden" r:id="rId3"/>
  </sheets>
  <externalReferences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0" l="1"/>
  <c r="B34" i="10"/>
  <c r="B33" i="10"/>
  <c r="B32" i="10"/>
  <c r="B31" i="10"/>
  <c r="B30" i="10"/>
  <c r="B29" i="10"/>
  <c r="G28" i="10"/>
  <c r="G7" i="10" s="1"/>
  <c r="F28" i="10"/>
  <c r="E28" i="10"/>
  <c r="D28" i="10"/>
  <c r="C28" i="10"/>
  <c r="B27" i="10"/>
  <c r="B26" i="10"/>
  <c r="B25" i="10"/>
  <c r="B24" i="10"/>
  <c r="G23" i="10"/>
  <c r="F23" i="10"/>
  <c r="E23" i="10"/>
  <c r="D23" i="10"/>
  <c r="C23" i="10"/>
  <c r="B22" i="10"/>
  <c r="B21" i="10"/>
  <c r="B20" i="10"/>
  <c r="B19" i="10"/>
  <c r="B18" i="10"/>
  <c r="G17" i="10"/>
  <c r="F17" i="10"/>
  <c r="E17" i="10"/>
  <c r="D17" i="10"/>
  <c r="C17" i="10"/>
  <c r="B16" i="10"/>
  <c r="B15" i="10"/>
  <c r="B14" i="10"/>
  <c r="B13" i="10"/>
  <c r="B12" i="10"/>
  <c r="B11" i="10"/>
  <c r="B10" i="10"/>
  <c r="B9" i="10"/>
  <c r="G8" i="10"/>
  <c r="F8" i="10"/>
  <c r="F7" i="10" s="1"/>
  <c r="E8" i="10"/>
  <c r="D8" i="10"/>
  <c r="C8" i="10"/>
  <c r="B6" i="10"/>
  <c r="C36" i="6"/>
  <c r="D36" i="6"/>
  <c r="E36" i="6"/>
  <c r="F36" i="6"/>
  <c r="G36" i="6"/>
  <c r="B44" i="6"/>
  <c r="B38" i="6"/>
  <c r="B39" i="6"/>
  <c r="B40" i="6"/>
  <c r="B41" i="6"/>
  <c r="B42" i="6"/>
  <c r="B43" i="6"/>
  <c r="B37" i="6"/>
  <c r="C28" i="6"/>
  <c r="D28" i="6"/>
  <c r="E28" i="6"/>
  <c r="F28" i="6"/>
  <c r="G28" i="6"/>
  <c r="C23" i="6"/>
  <c r="D23" i="6"/>
  <c r="E23" i="6"/>
  <c r="F23" i="6"/>
  <c r="G23" i="6"/>
  <c r="C17" i="6"/>
  <c r="D17" i="6"/>
  <c r="E17" i="6"/>
  <c r="F17" i="6"/>
  <c r="G17" i="6"/>
  <c r="B35" i="6"/>
  <c r="B34" i="6"/>
  <c r="B30" i="6"/>
  <c r="B31" i="6"/>
  <c r="B32" i="6"/>
  <c r="B33" i="6"/>
  <c r="B29" i="6"/>
  <c r="B28" i="6" s="1"/>
  <c r="B25" i="6"/>
  <c r="B26" i="6"/>
  <c r="B27" i="6"/>
  <c r="B24" i="6"/>
  <c r="B18" i="6"/>
  <c r="B19" i="6"/>
  <c r="B20" i="6"/>
  <c r="B21" i="6"/>
  <c r="B22" i="6"/>
  <c r="B16" i="6"/>
  <c r="B15" i="6"/>
  <c r="C8" i="6"/>
  <c r="D8" i="6"/>
  <c r="E8" i="6"/>
  <c r="F8" i="6"/>
  <c r="G8" i="6"/>
  <c r="B9" i="6"/>
  <c r="B10" i="6"/>
  <c r="B11" i="6"/>
  <c r="B12" i="6"/>
  <c r="B13" i="6"/>
  <c r="B14" i="6"/>
  <c r="B6" i="6"/>
  <c r="B232" i="4"/>
  <c r="D215" i="4"/>
  <c r="C215" i="4"/>
  <c r="B215" i="4" s="1"/>
  <c r="CC214" i="4"/>
  <c r="CB214" i="4"/>
  <c r="D214" i="4"/>
  <c r="C214" i="4"/>
  <c r="B214" i="4"/>
  <c r="CP214" i="4" s="1"/>
  <c r="D213" i="4"/>
  <c r="C213" i="4"/>
  <c r="B213" i="4" s="1"/>
  <c r="CC212" i="4"/>
  <c r="CB212" i="4"/>
  <c r="D212" i="4"/>
  <c r="C212" i="4"/>
  <c r="B212" i="4"/>
  <c r="CP212" i="4" s="1"/>
  <c r="D211" i="4"/>
  <c r="C211" i="4"/>
  <c r="B211" i="4" s="1"/>
  <c r="O210" i="4"/>
  <c r="N210" i="4"/>
  <c r="M210" i="4"/>
  <c r="L210" i="4"/>
  <c r="K210" i="4"/>
  <c r="J210" i="4"/>
  <c r="D210" i="4" s="1"/>
  <c r="I210" i="4"/>
  <c r="C210" i="4" s="1"/>
  <c r="H210" i="4"/>
  <c r="G210" i="4"/>
  <c r="F210" i="4"/>
  <c r="E210" i="4"/>
  <c r="CP205" i="4"/>
  <c r="CM205" i="4"/>
  <c r="CC205" i="4"/>
  <c r="CB205" i="4"/>
  <c r="CA205" i="4"/>
  <c r="D205" i="4"/>
  <c r="C205" i="4"/>
  <c r="CN205" i="4" s="1"/>
  <c r="B205" i="4"/>
  <c r="CD205" i="4" s="1"/>
  <c r="AO205" i="4" s="1"/>
  <c r="B200" i="4"/>
  <c r="B199" i="4"/>
  <c r="CQ196" i="4"/>
  <c r="CP196" i="4"/>
  <c r="CO196" i="4"/>
  <c r="CC196" i="4"/>
  <c r="CB196" i="4"/>
  <c r="CA196" i="4"/>
  <c r="E196" i="4"/>
  <c r="D196" i="4"/>
  <c r="C196" i="4"/>
  <c r="CM196" i="4" s="1"/>
  <c r="E195" i="4"/>
  <c r="D195" i="4"/>
  <c r="C195" i="4" s="1"/>
  <c r="D191" i="4"/>
  <c r="C191" i="4"/>
  <c r="B191" i="4" s="1"/>
  <c r="D190" i="4"/>
  <c r="C190" i="4"/>
  <c r="B190" i="4"/>
  <c r="D189" i="4"/>
  <c r="B189" i="4" s="1"/>
  <c r="C189" i="4"/>
  <c r="D188" i="4"/>
  <c r="C188" i="4"/>
  <c r="B188" i="4"/>
  <c r="C183" i="4"/>
  <c r="C182" i="4"/>
  <c r="C181" i="4"/>
  <c r="C180" i="4"/>
  <c r="C179" i="4"/>
  <c r="C178" i="4"/>
  <c r="C166" i="4"/>
  <c r="C165" i="4"/>
  <c r="B158" i="4"/>
  <c r="CM142" i="4"/>
  <c r="CA142" i="4"/>
  <c r="K142" i="4" s="1"/>
  <c r="C142" i="4"/>
  <c r="C141" i="4"/>
  <c r="CM141" i="4" s="1"/>
  <c r="CD131" i="4"/>
  <c r="E131" i="4"/>
  <c r="D131" i="4"/>
  <c r="C131" i="4" s="1"/>
  <c r="CD130" i="4"/>
  <c r="E130" i="4"/>
  <c r="D130" i="4"/>
  <c r="C130" i="4" s="1"/>
  <c r="CD129" i="4"/>
  <c r="E129" i="4"/>
  <c r="D129" i="4"/>
  <c r="C129" i="4" s="1"/>
  <c r="E125" i="4"/>
  <c r="D125" i="4"/>
  <c r="C125" i="4" s="1"/>
  <c r="E124" i="4"/>
  <c r="D124" i="4"/>
  <c r="C124" i="4"/>
  <c r="CM124" i="4" s="1"/>
  <c r="E123" i="4"/>
  <c r="D123" i="4"/>
  <c r="C123" i="4"/>
  <c r="CA123" i="4" s="1"/>
  <c r="E113" i="4"/>
  <c r="D113" i="4"/>
  <c r="C113" i="4" s="1"/>
  <c r="E112" i="4"/>
  <c r="D112" i="4"/>
  <c r="C112" i="4" s="1"/>
  <c r="E111" i="4"/>
  <c r="D111" i="4"/>
  <c r="C111" i="4"/>
  <c r="CM111" i="4" s="1"/>
  <c r="CM110" i="4"/>
  <c r="E110" i="4"/>
  <c r="D110" i="4"/>
  <c r="C110" i="4"/>
  <c r="CA110" i="4" s="1"/>
  <c r="AP110" i="4" s="1"/>
  <c r="CM109" i="4"/>
  <c r="CB109" i="4"/>
  <c r="E109" i="4"/>
  <c r="D109" i="4"/>
  <c r="C109" i="4"/>
  <c r="CN109" i="4" s="1"/>
  <c r="CM108" i="4"/>
  <c r="CB108" i="4"/>
  <c r="E108" i="4"/>
  <c r="D108" i="4"/>
  <c r="C108" i="4"/>
  <c r="CN108" i="4" s="1"/>
  <c r="CM107" i="4"/>
  <c r="CB107" i="4"/>
  <c r="E107" i="4"/>
  <c r="E106" i="4" s="1"/>
  <c r="D107" i="4"/>
  <c r="D106" i="4" s="1"/>
  <c r="C107" i="4"/>
  <c r="C106" i="4" s="1"/>
  <c r="AO106" i="4"/>
  <c r="AN106" i="4"/>
  <c r="AM106" i="4"/>
  <c r="AL106" i="4"/>
  <c r="AK106" i="4"/>
  <c r="AJ106" i="4"/>
  <c r="AI106" i="4"/>
  <c r="AH106" i="4"/>
  <c r="AG106" i="4"/>
  <c r="AF106" i="4"/>
  <c r="AE106" i="4"/>
  <c r="AD106" i="4"/>
  <c r="AC106" i="4"/>
  <c r="AB106" i="4"/>
  <c r="AA106" i="4"/>
  <c r="Z106" i="4"/>
  <c r="Y106" i="4"/>
  <c r="X106" i="4"/>
  <c r="W106" i="4"/>
  <c r="V106" i="4"/>
  <c r="U106" i="4"/>
  <c r="T106" i="4"/>
  <c r="S106" i="4"/>
  <c r="R106" i="4"/>
  <c r="Q106" i="4"/>
  <c r="P106" i="4"/>
  <c r="O106" i="4"/>
  <c r="N106" i="4"/>
  <c r="M106" i="4"/>
  <c r="L106" i="4"/>
  <c r="K106" i="4"/>
  <c r="J106" i="4"/>
  <c r="I106" i="4"/>
  <c r="H106" i="4"/>
  <c r="G106" i="4"/>
  <c r="F106" i="4"/>
  <c r="E101" i="4"/>
  <c r="D101" i="4"/>
  <c r="C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101" i="4" s="1"/>
  <c r="B84" i="4"/>
  <c r="B83" i="4"/>
  <c r="B82" i="4"/>
  <c r="B81" i="4"/>
  <c r="AL78" i="4"/>
  <c r="AK78" i="4"/>
  <c r="AJ78" i="4"/>
  <c r="AI78" i="4"/>
  <c r="AH78" i="4"/>
  <c r="AG78" i="4"/>
  <c r="AF78" i="4"/>
  <c r="AE78" i="4"/>
  <c r="AD78" i="4"/>
  <c r="AC78" i="4"/>
  <c r="AB78" i="4"/>
  <c r="AA78" i="4"/>
  <c r="Z78" i="4"/>
  <c r="Y78" i="4"/>
  <c r="X78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C78" i="4"/>
  <c r="D77" i="4"/>
  <c r="C77" i="4"/>
  <c r="B77" i="4"/>
  <c r="D76" i="4"/>
  <c r="C76" i="4"/>
  <c r="B76" i="4"/>
  <c r="D75" i="4"/>
  <c r="B75" i="4" s="1"/>
  <c r="C75" i="4"/>
  <c r="D74" i="4"/>
  <c r="C74" i="4"/>
  <c r="B74" i="4"/>
  <c r="D73" i="4"/>
  <c r="C73" i="4"/>
  <c r="B73" i="4"/>
  <c r="D72" i="4"/>
  <c r="C72" i="4"/>
  <c r="B72" i="4" s="1"/>
  <c r="AN67" i="4"/>
  <c r="AM67" i="4"/>
  <c r="AL67" i="4"/>
  <c r="AK67" i="4"/>
  <c r="AJ67" i="4"/>
  <c r="AI67" i="4"/>
  <c r="AH67" i="4"/>
  <c r="AG67" i="4"/>
  <c r="AF67" i="4"/>
  <c r="AE67" i="4"/>
  <c r="AD67" i="4"/>
  <c r="AC67" i="4"/>
  <c r="AB67" i="4"/>
  <c r="AA67" i="4"/>
  <c r="Z67" i="4"/>
  <c r="Y67" i="4"/>
  <c r="X67" i="4"/>
  <c r="W67" i="4"/>
  <c r="V67" i="4"/>
  <c r="U67" i="4"/>
  <c r="T67" i="4"/>
  <c r="S67" i="4"/>
  <c r="R67" i="4"/>
  <c r="Q67" i="4"/>
  <c r="P67" i="4"/>
  <c r="O67" i="4"/>
  <c r="N67" i="4"/>
  <c r="M67" i="4"/>
  <c r="L67" i="4"/>
  <c r="K67" i="4"/>
  <c r="J67" i="4"/>
  <c r="I67" i="4"/>
  <c r="H67" i="4"/>
  <c r="G67" i="4"/>
  <c r="F67" i="4"/>
  <c r="E67" i="4"/>
  <c r="D67" i="4"/>
  <c r="D66" i="4"/>
  <c r="C66" i="4"/>
  <c r="B66" i="4"/>
  <c r="CM65" i="4"/>
  <c r="CB65" i="4"/>
  <c r="D65" i="4"/>
  <c r="C65" i="4"/>
  <c r="B65" i="4"/>
  <c r="CN65" i="4" s="1"/>
  <c r="CM64" i="4"/>
  <c r="CB64" i="4"/>
  <c r="D64" i="4"/>
  <c r="C64" i="4"/>
  <c r="B64" i="4"/>
  <c r="CN64" i="4" s="1"/>
  <c r="CM63" i="4"/>
  <c r="CB63" i="4"/>
  <c r="D63" i="4"/>
  <c r="C63" i="4"/>
  <c r="B63" i="4"/>
  <c r="CN63" i="4" s="1"/>
  <c r="CM62" i="4"/>
  <c r="CB62" i="4"/>
  <c r="D62" i="4"/>
  <c r="C62" i="4"/>
  <c r="B62" i="4"/>
  <c r="CN62" i="4" s="1"/>
  <c r="CM61" i="4"/>
  <c r="CB61" i="4"/>
  <c r="D61" i="4"/>
  <c r="C61" i="4"/>
  <c r="C67" i="4" s="1"/>
  <c r="B61" i="4"/>
  <c r="B67" i="4" s="1"/>
  <c r="CM56" i="4"/>
  <c r="CB56" i="4"/>
  <c r="D56" i="4"/>
  <c r="C56" i="4"/>
  <c r="B56" i="4"/>
  <c r="CN56" i="4" s="1"/>
  <c r="CM55" i="4"/>
  <c r="CB55" i="4"/>
  <c r="D55" i="4"/>
  <c r="C55" i="4"/>
  <c r="B55" i="4"/>
  <c r="CN55" i="4" s="1"/>
  <c r="CM54" i="4"/>
  <c r="CB54" i="4"/>
  <c r="D54" i="4"/>
  <c r="C54" i="4"/>
  <c r="B54" i="4"/>
  <c r="CN54" i="4" s="1"/>
  <c r="CM53" i="4"/>
  <c r="CB53" i="4"/>
  <c r="D53" i="4"/>
  <c r="C53" i="4"/>
  <c r="B53" i="4"/>
  <c r="CN53" i="4" s="1"/>
  <c r="CM52" i="4"/>
  <c r="CB52" i="4"/>
  <c r="D52" i="4"/>
  <c r="C52" i="4"/>
  <c r="B52" i="4"/>
  <c r="CN52" i="4" s="1"/>
  <c r="CM51" i="4"/>
  <c r="CB51" i="4"/>
  <c r="D51" i="4"/>
  <c r="C51" i="4"/>
  <c r="B51" i="4"/>
  <c r="CN51" i="4" s="1"/>
  <c r="CM46" i="4"/>
  <c r="CB46" i="4"/>
  <c r="D46" i="4"/>
  <c r="C46" i="4"/>
  <c r="B46" i="4"/>
  <c r="CN46" i="4" s="1"/>
  <c r="CM45" i="4"/>
  <c r="CB45" i="4"/>
  <c r="D45" i="4"/>
  <c r="C45" i="4"/>
  <c r="B45" i="4"/>
  <c r="CN45" i="4" s="1"/>
  <c r="CM44" i="4"/>
  <c r="CB44" i="4"/>
  <c r="D44" i="4"/>
  <c r="C44" i="4"/>
  <c r="B44" i="4"/>
  <c r="CN44" i="4" s="1"/>
  <c r="CM43" i="4"/>
  <c r="CB43" i="4"/>
  <c r="D43" i="4"/>
  <c r="C43" i="4"/>
  <c r="B43" i="4"/>
  <c r="CN43" i="4" s="1"/>
  <c r="CM42" i="4"/>
  <c r="CB42" i="4"/>
  <c r="D42" i="4"/>
  <c r="C42" i="4"/>
  <c r="B42" i="4"/>
  <c r="CN42" i="4" s="1"/>
  <c r="CM41" i="4"/>
  <c r="CB41" i="4"/>
  <c r="D41" i="4"/>
  <c r="C41" i="4"/>
  <c r="B41" i="4"/>
  <c r="CN41" i="4" s="1"/>
  <c r="CM36" i="4"/>
  <c r="CA36" i="4"/>
  <c r="AO36" i="4"/>
  <c r="D36" i="4"/>
  <c r="C36" i="4"/>
  <c r="B36" i="4"/>
  <c r="D35" i="4"/>
  <c r="C35" i="4"/>
  <c r="B35" i="4" s="1"/>
  <c r="D34" i="4"/>
  <c r="C34" i="4"/>
  <c r="B34" i="4"/>
  <c r="CM34" i="4" s="1"/>
  <c r="CM33" i="4"/>
  <c r="D33" i="4"/>
  <c r="C33" i="4"/>
  <c r="B33" i="4"/>
  <c r="CA33" i="4" s="1"/>
  <c r="AO33" i="4" s="1"/>
  <c r="CM32" i="4"/>
  <c r="CA32" i="4"/>
  <c r="AO32" i="4"/>
  <c r="D32" i="4"/>
  <c r="C32" i="4"/>
  <c r="B32" i="4"/>
  <c r="CN31" i="4"/>
  <c r="CM31" i="4"/>
  <c r="CB31" i="4"/>
  <c r="CA31" i="4"/>
  <c r="AO31" i="4"/>
  <c r="D31" i="4"/>
  <c r="C31" i="4"/>
  <c r="B31" i="4"/>
  <c r="CF26" i="4"/>
  <c r="D26" i="4"/>
  <c r="C26" i="4"/>
  <c r="B26" i="4"/>
  <c r="CB26" i="4" s="1"/>
  <c r="CR25" i="4"/>
  <c r="CF25" i="4"/>
  <c r="CE25" i="4"/>
  <c r="CB25" i="4"/>
  <c r="CA25" i="4"/>
  <c r="AS25" i="4"/>
  <c r="D25" i="4"/>
  <c r="C25" i="4"/>
  <c r="B25" i="4"/>
  <c r="CN25" i="4" s="1"/>
  <c r="CM24" i="4"/>
  <c r="CF24" i="4"/>
  <c r="D24" i="4"/>
  <c r="C24" i="4"/>
  <c r="B24" i="4"/>
  <c r="CB24" i="4" s="1"/>
  <c r="CR23" i="4"/>
  <c r="CD23" i="4"/>
  <c r="D23" i="4"/>
  <c r="C23" i="4"/>
  <c r="B23" i="4"/>
  <c r="CP23" i="4" s="1"/>
  <c r="CR22" i="4"/>
  <c r="CC22" i="4"/>
  <c r="CB22" i="4"/>
  <c r="D22" i="4"/>
  <c r="C22" i="4"/>
  <c r="B22" i="4"/>
  <c r="CO22" i="4" s="1"/>
  <c r="CQ21" i="4"/>
  <c r="CP21" i="4"/>
  <c r="CC21" i="4"/>
  <c r="CB21" i="4"/>
  <c r="D21" i="4"/>
  <c r="C21" i="4"/>
  <c r="B21" i="4"/>
  <c r="CN21" i="4" s="1"/>
  <c r="CQ20" i="4"/>
  <c r="CP20" i="4"/>
  <c r="CE20" i="4"/>
  <c r="CC20" i="4"/>
  <c r="CB20" i="4"/>
  <c r="D20" i="4"/>
  <c r="C20" i="4"/>
  <c r="B20" i="4"/>
  <c r="CN20" i="4" s="1"/>
  <c r="CM15" i="4"/>
  <c r="CA15" i="4"/>
  <c r="AT15" i="4"/>
  <c r="D15" i="4"/>
  <c r="C15" i="4"/>
  <c r="B15" i="4"/>
  <c r="D14" i="4"/>
  <c r="C14" i="4"/>
  <c r="B14" i="4" s="1"/>
  <c r="CQ13" i="4"/>
  <c r="CP13" i="4"/>
  <c r="CO13" i="4"/>
  <c r="CN13" i="4"/>
  <c r="CM13" i="4"/>
  <c r="CD13" i="4"/>
  <c r="CC13" i="4"/>
  <c r="CB13" i="4"/>
  <c r="CA13" i="4"/>
  <c r="D13" i="4"/>
  <c r="C13" i="4"/>
  <c r="B13" i="4"/>
  <c r="CS13" i="4" s="1"/>
  <c r="CP12" i="4"/>
  <c r="CO12" i="4"/>
  <c r="CC12" i="4"/>
  <c r="CB12" i="4"/>
  <c r="D12" i="4"/>
  <c r="C12" i="4"/>
  <c r="B12" i="4"/>
  <c r="CM12" i="4" s="1"/>
  <c r="A5" i="4"/>
  <c r="A4" i="4"/>
  <c r="A3" i="4"/>
  <c r="A2" i="4"/>
  <c r="B28" i="10" l="1"/>
  <c r="C7" i="10"/>
  <c r="B17" i="10"/>
  <c r="B23" i="10"/>
  <c r="B8" i="10"/>
  <c r="D7" i="10"/>
  <c r="E7" i="10"/>
  <c r="B7" i="10"/>
  <c r="B36" i="6"/>
  <c r="E7" i="6"/>
  <c r="D7" i="6"/>
  <c r="C7" i="6"/>
  <c r="G7" i="6"/>
  <c r="F7" i="6"/>
  <c r="B23" i="6"/>
  <c r="B17" i="6"/>
  <c r="B8" i="6"/>
  <c r="B210" i="4"/>
  <c r="CM14" i="4"/>
  <c r="CA14" i="4"/>
  <c r="AT14" i="4" s="1"/>
  <c r="CM112" i="4"/>
  <c r="CA112" i="4"/>
  <c r="AP112" i="4" s="1"/>
  <c r="CA35" i="4"/>
  <c r="AO35" i="4" s="1"/>
  <c r="CM35" i="4"/>
  <c r="CA113" i="4"/>
  <c r="AP113" i="4" s="1"/>
  <c r="CM113" i="4"/>
  <c r="CM125" i="4"/>
  <c r="CA125" i="4"/>
  <c r="CO131" i="4"/>
  <c r="CA131" i="4"/>
  <c r="CN131" i="4"/>
  <c r="CM131" i="4"/>
  <c r="CF131" i="4"/>
  <c r="CQ131" i="4"/>
  <c r="CE131" i="4"/>
  <c r="CC131" i="4"/>
  <c r="CP131" i="4"/>
  <c r="CB131" i="4"/>
  <c r="CR131" i="4"/>
  <c r="CD215" i="4"/>
  <c r="CC215" i="4"/>
  <c r="CB215" i="4"/>
  <c r="CA215" i="4"/>
  <c r="CP215" i="4"/>
  <c r="CN215" i="4"/>
  <c r="CM215" i="4"/>
  <c r="CO215" i="4"/>
  <c r="CD213" i="4"/>
  <c r="CC213" i="4"/>
  <c r="CN213" i="4"/>
  <c r="CB213" i="4"/>
  <c r="CO213" i="4"/>
  <c r="CA213" i="4"/>
  <c r="CP213" i="4"/>
  <c r="CM213" i="4"/>
  <c r="CO130" i="4"/>
  <c r="CA130" i="4"/>
  <c r="CQ130" i="4"/>
  <c r="CN130" i="4"/>
  <c r="CM130" i="4"/>
  <c r="CF130" i="4"/>
  <c r="CC130" i="4"/>
  <c r="CE130" i="4"/>
  <c r="CP130" i="4"/>
  <c r="CB130" i="4"/>
  <c r="CR130" i="4"/>
  <c r="B78" i="4"/>
  <c r="CO129" i="4"/>
  <c r="CA129" i="4"/>
  <c r="CC129" i="4"/>
  <c r="CN129" i="4"/>
  <c r="CM129" i="4"/>
  <c r="CF129" i="4"/>
  <c r="CE129" i="4"/>
  <c r="CQ129" i="4"/>
  <c r="CP129" i="4"/>
  <c r="CB129" i="4"/>
  <c r="CR129" i="4"/>
  <c r="CD195" i="4"/>
  <c r="CC195" i="4"/>
  <c r="CQ195" i="4"/>
  <c r="CB195" i="4"/>
  <c r="CP195" i="4"/>
  <c r="CA195" i="4"/>
  <c r="CN195" i="4"/>
  <c r="CM195" i="4"/>
  <c r="CO195" i="4"/>
  <c r="CE195" i="4"/>
  <c r="CD211" i="4"/>
  <c r="CO211" i="4"/>
  <c r="CN211" i="4"/>
  <c r="CC211" i="4"/>
  <c r="CB211" i="4"/>
  <c r="CA211" i="4"/>
  <c r="P211" i="4" s="1"/>
  <c r="CP211" i="4"/>
  <c r="CM211" i="4"/>
  <c r="CE23" i="4"/>
  <c r="CE12" i="4"/>
  <c r="CM23" i="4"/>
  <c r="CF12" i="4"/>
  <c r="CS12" i="4"/>
  <c r="CA12" i="4"/>
  <c r="CN12" i="4"/>
  <c r="B248" i="4" s="1"/>
  <c r="CG13" i="4"/>
  <c r="CA20" i="4"/>
  <c r="CO20" i="4"/>
  <c r="CA21" i="4"/>
  <c r="CO21" i="4"/>
  <c r="CA22" i="4"/>
  <c r="CQ22" i="4"/>
  <c r="CC23" i="4"/>
  <c r="CQ23" i="4"/>
  <c r="CE24" i="4"/>
  <c r="CQ25" i="4"/>
  <c r="CE26" i="4"/>
  <c r="CA41" i="4"/>
  <c r="AO41" i="4" s="1"/>
  <c r="CA42" i="4"/>
  <c r="AO42" i="4" s="1"/>
  <c r="CA43" i="4"/>
  <c r="AO43" i="4" s="1"/>
  <c r="CA44" i="4"/>
  <c r="AO44" i="4" s="1"/>
  <c r="CA45" i="4"/>
  <c r="AO45" i="4" s="1"/>
  <c r="CA46" i="4"/>
  <c r="AO46" i="4" s="1"/>
  <c r="CA51" i="4"/>
  <c r="AO51" i="4" s="1"/>
  <c r="CA52" i="4"/>
  <c r="AO52" i="4" s="1"/>
  <c r="CA53" i="4"/>
  <c r="AO53" i="4" s="1"/>
  <c r="CA54" i="4"/>
  <c r="AO54" i="4" s="1"/>
  <c r="CA55" i="4"/>
  <c r="AO55" i="4" s="1"/>
  <c r="CA56" i="4"/>
  <c r="AO56" i="4" s="1"/>
  <c r="CA61" i="4"/>
  <c r="AO61" i="4" s="1"/>
  <c r="CA62" i="4"/>
  <c r="AO62" i="4" s="1"/>
  <c r="CA63" i="4"/>
  <c r="AO63" i="4" s="1"/>
  <c r="CA64" i="4"/>
  <c r="AO64" i="4" s="1"/>
  <c r="CA65" i="4"/>
  <c r="AO65" i="4" s="1"/>
  <c r="CA107" i="4"/>
  <c r="AP107" i="4" s="1"/>
  <c r="CA108" i="4"/>
  <c r="AP108" i="4" s="1"/>
  <c r="CA109" i="4"/>
  <c r="AP109" i="4" s="1"/>
  <c r="CM123" i="4"/>
  <c r="CN196" i="4"/>
  <c r="CO205" i="4"/>
  <c r="CA212" i="4"/>
  <c r="P212" i="4" s="1"/>
  <c r="CA214" i="4"/>
  <c r="P214" i="4" s="1"/>
  <c r="CD12" i="4"/>
  <c r="CQ12" i="4"/>
  <c r="CD20" i="4"/>
  <c r="CR20" i="4"/>
  <c r="CD21" i="4"/>
  <c r="CR21" i="4"/>
  <c r="CE22" i="4"/>
  <c r="CF23" i="4"/>
  <c r="CN24" i="4"/>
  <c r="CN26" i="4"/>
  <c r="CN61" i="4"/>
  <c r="CN107" i="4"/>
  <c r="CD212" i="4"/>
  <c r="CD214" i="4"/>
  <c r="CM26" i="4"/>
  <c r="D78" i="4"/>
  <c r="CA124" i="4"/>
  <c r="CM212" i="4"/>
  <c r="CM214" i="4"/>
  <c r="A232" i="4"/>
  <c r="CF20" i="4"/>
  <c r="CA141" i="4"/>
  <c r="K141" i="4" s="1"/>
  <c r="CD196" i="4"/>
  <c r="CN212" i="4"/>
  <c r="CN214" i="4"/>
  <c r="CE21" i="4"/>
  <c r="CF22" i="4"/>
  <c r="CF21" i="4"/>
  <c r="CG12" i="4"/>
  <c r="CE13" i="4"/>
  <c r="CM20" i="4"/>
  <c r="CM21" i="4"/>
  <c r="CN22" i="4"/>
  <c r="CA23" i="4"/>
  <c r="CO23" i="4"/>
  <c r="CA24" i="4"/>
  <c r="AS24" i="4" s="1"/>
  <c r="CM25" i="4"/>
  <c r="CA26" i="4"/>
  <c r="AS26" i="4" s="1"/>
  <c r="CA34" i="4"/>
  <c r="AO34" i="4" s="1"/>
  <c r="CA111" i="4"/>
  <c r="AP111" i="4" s="1"/>
  <c r="CE196" i="4"/>
  <c r="CO212" i="4"/>
  <c r="CO214" i="4"/>
  <c r="A248" i="4"/>
  <c r="CR12" i="4"/>
  <c r="CQ24" i="4"/>
  <c r="CQ26" i="4"/>
  <c r="CM22" i="4"/>
  <c r="CN23" i="4"/>
  <c r="CR24" i="4"/>
  <c r="CR26" i="4"/>
  <c r="CR13" i="4"/>
  <c r="CF13" i="4"/>
  <c r="CB23" i="4"/>
  <c r="B7" i="6" l="1"/>
  <c r="AS23" i="4"/>
  <c r="AT12" i="4"/>
  <c r="AS22" i="4"/>
  <c r="AL129" i="4"/>
  <c r="P213" i="4"/>
  <c r="AL131" i="4"/>
  <c r="AN195" i="4"/>
  <c r="AS21" i="4"/>
  <c r="AN196" i="4"/>
  <c r="AT13" i="4"/>
  <c r="P215" i="4"/>
  <c r="AS20" i="4"/>
  <c r="AL130" i="4"/>
</calcChain>
</file>

<file path=xl/sharedStrings.xml><?xml version="1.0" encoding="utf-8"?>
<sst xmlns="http://schemas.openxmlformats.org/spreadsheetml/2006/main" count="1090" uniqueCount="324">
  <si>
    <t xml:space="preserve">Departamento de Estadística e Información de Salud 
División de Planificación Sanitaria
Ministerio de Salud </t>
  </si>
  <si>
    <t>Total</t>
  </si>
  <si>
    <t>1-4 años</t>
  </si>
  <si>
    <t>5-14 años</t>
  </si>
  <si>
    <t>15-64 años</t>
  </si>
  <si>
    <t>65 años y +</t>
  </si>
  <si>
    <t>TOTAL</t>
  </si>
  <si>
    <t>&lt; 1 año</t>
  </si>
  <si>
    <t xml:space="preserve">TOTAL  DEMANDA </t>
  </si>
  <si>
    <t>SECCIÓN 1. TOTAL ATENCIONES DE URGENCIA</t>
  </si>
  <si>
    <t>TOTAL CAUSA SISTEMA  RESPIRATORIO (J00-J98)</t>
  </si>
  <si>
    <t>IRA Alta (J00-J06)</t>
  </si>
  <si>
    <t>Influenza (J09-J11)</t>
  </si>
  <si>
    <t>Neumonía (J12-J18)</t>
  </si>
  <si>
    <t>Bronquitis/bronquiolitis aguda (J20-J21)</t>
  </si>
  <si>
    <t>Crisis obstructiva bronquial (J40-J46)</t>
  </si>
  <si>
    <t>Otra causa respiratoria no contenidas en las categorías anteriores (J22; J30-J39, J47, J60-J98)</t>
  </si>
  <si>
    <t>TOTAL ATENCIONES POR COVID-19  Virus no Identificado U07.2</t>
  </si>
  <si>
    <t>TOTAL ATENCIONES POR COVID-19, Virus Identificado U07.1</t>
  </si>
  <si>
    <t>TOTAL ATENCIONES POR CAUSA SISTEMA CIRCULATORIO (I00-I99)</t>
  </si>
  <si>
    <t>Infarto agudo miocardio (I21-I22)</t>
  </si>
  <si>
    <t>Accidente vascular encefálico (I60-I66; I67.8-I67.9; I69)</t>
  </si>
  <si>
    <t>Crisis hipertensiva (I10.X)</t>
  </si>
  <si>
    <t>Arritmia grave (I44-I46.0; I46.9-I49)</t>
  </si>
  <si>
    <t>Otras causas circulatorias no contenidas en las categorías anteriores (I00-I09; I11-I15; I20, I23-I28; I30-I42; I50-I52; I67.0-I67.7; I69-I99)</t>
  </si>
  <si>
    <t>Lesiones por Accidentes del tránsito (Causa Externa V01-V89)</t>
  </si>
  <si>
    <t>Lesiones Autoinflingidas Intencionalmente (Causa Externa X60-X84)</t>
  </si>
  <si>
    <t>Lesiones por Quemaduras, exposición al humo, fuego, llamas, contacto con calor y sustancias calientes (Causa Externa X00-X19)</t>
  </si>
  <si>
    <t>Lesiones por otras causas externas  no contenidas en las categorías anteriores  (Causa Externa V90-Y98)</t>
  </si>
  <si>
    <t>TOTAL ATENCIONES POR CAUSA DE TRASTORNOS MENTALES  (F00-F99)</t>
  </si>
  <si>
    <t>Ideación suicida (R45.8)</t>
  </si>
  <si>
    <t>Trastornos mentales y del comportamiento debidos al uso de sustancias psicoactivas (F10-F19)</t>
  </si>
  <si>
    <t>Transtornos del Humor (Afectivos) (F30-F39)</t>
  </si>
  <si>
    <t>Trastornos neuróticos, trastornos relacionados con el estrés y trastornos somatomorfos (F40-F48)</t>
  </si>
  <si>
    <t>Otros trastornos mentales no contenidos en las categorías anteriores</t>
  </si>
  <si>
    <t>TOTAL ATENCIONES POR DIARREA AGUDA (A00-A09)</t>
  </si>
  <si>
    <t>TOTAL ATENCIONES POR OTRAS CAUSAS  ( No contenidas en las causas anteriores)</t>
  </si>
  <si>
    <t>Causas sistema respiratorio (J00-J98)</t>
  </si>
  <si>
    <t>Por covid-19, virus no identificado U07.2</t>
  </si>
  <si>
    <t>Por covid-19, virus identificado U07.1</t>
  </si>
  <si>
    <t>Causas sistema circulatorio (I00-I99)</t>
  </si>
  <si>
    <t>Por otras causas no contenidas en las causas anteriores</t>
  </si>
  <si>
    <t>SERVICIO DE SALUD</t>
  </si>
  <si>
    <t>REM-A08.  ATENCIÓN DE URGENCIA</t>
  </si>
  <si>
    <t>SECCIÓN A: ATENCIONES REALIZADAS EN UNIDADES DE URGENCIA DE LA RED</t>
  </si>
  <si>
    <t>SECCIÓN A.1: ATENCIONES REALIZADAS EN UNIDADES DE EMERGENCIA HOSPITALARIA (Establecimientos de alta y mediana complejidad)</t>
  </si>
  <si>
    <t>TIPO DE ATENCIÓN</t>
  </si>
  <si>
    <t xml:space="preserve">TOTAL        </t>
  </si>
  <si>
    <t>RANGO ETARIO (en años)</t>
  </si>
  <si>
    <t>Beneficiarios</t>
  </si>
  <si>
    <t>ORIGEN DE LA PROCEDENCIA (Sólo pacientes derivados de establecimientos de la Red)</t>
  </si>
  <si>
    <t>Establecimientos de otra Red</t>
  </si>
  <si>
    <t>Demanda de Urgencia</t>
  </si>
  <si>
    <t>0 - 4 años</t>
  </si>
  <si>
    <t>5 - 9 años</t>
  </si>
  <si>
    <t>10 - 14 años</t>
  </si>
  <si>
    <t>15 - 19 años</t>
  </si>
  <si>
    <t>20 - 24 años</t>
  </si>
  <si>
    <t>25 - 29 años</t>
  </si>
  <si>
    <t>30 - 34 años</t>
  </si>
  <si>
    <t>35 - 39 años</t>
  </si>
  <si>
    <t>40 - 44 años</t>
  </si>
  <si>
    <t>45 - 49 años</t>
  </si>
  <si>
    <t>50 - 54 años</t>
  </si>
  <si>
    <t>55 - 59 años</t>
  </si>
  <si>
    <t>60 - 64 años</t>
  </si>
  <si>
    <t>65 - 69 años</t>
  </si>
  <si>
    <t>70 - 74 años</t>
  </si>
  <si>
    <t>75 - 79 años</t>
  </si>
  <si>
    <t>80 y más años</t>
  </si>
  <si>
    <t>SAPU/ SAR / SUR</t>
  </si>
  <si>
    <t>Hospital Baja Complejidad</t>
  </si>
  <si>
    <t>Hospital Mediana/Alta Complejidad</t>
  </si>
  <si>
    <t>Otros Establecimientos de la Red</t>
  </si>
  <si>
    <t>Ambos Sexos</t>
  </si>
  <si>
    <t>Hombres</t>
  </si>
  <si>
    <t>Mujeres</t>
  </si>
  <si>
    <t>Atención Médica Niño y Adulto</t>
  </si>
  <si>
    <t>Atención Médica Gineco-Obstetra</t>
  </si>
  <si>
    <t>Atención por Matrona/ón</t>
  </si>
  <si>
    <t>Atención por Odontólogo/a</t>
  </si>
  <si>
    <t>SECCIÓN A.2: ATENCIONES Y ACTIVIDADES DE URGENCIA REALIZADAS EN SAPU Y SAR</t>
  </si>
  <si>
    <t>ATENCIÓN</t>
  </si>
  <si>
    <t>Atenciones por profesionales  a Honorarios</t>
  </si>
  <si>
    <t>Por Campaña de Invierno</t>
  </si>
  <si>
    <t>Niños, Niñas, Adolescentes y Jóvenes SENAME</t>
  </si>
  <si>
    <t>Niños, Niñas, Adolescentes y Jóvenes Mejor Niñez</t>
  </si>
  <si>
    <t xml:space="preserve">Hombres </t>
  </si>
  <si>
    <t>Atención Medica</t>
  </si>
  <si>
    <t>Enfermería</t>
  </si>
  <si>
    <t>Matronería</t>
  </si>
  <si>
    <t>Kinesiología</t>
  </si>
  <si>
    <t>Psicología</t>
  </si>
  <si>
    <t>Trabajo Social</t>
  </si>
  <si>
    <t>Dupla Psicosocial</t>
  </si>
  <si>
    <t>SECCIÓN A.3: ATENCIONES DE URGENCIA REALIZADAS EN ESTABLECIMIENTOS DE BAJA COMPLEJIDAD</t>
  </si>
  <si>
    <t>PROFESIONAL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</si>
  <si>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</si>
  <si>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</si>
  <si>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</si>
  <si>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</si>
  <si>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</si>
  <si>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</si>
  <si>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</si>
  <si>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</si>
  <si>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</si>
  <si>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</si>
  <si>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</si>
  <si>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</si>
  <si>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</si>
  <si>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</si>
  <si>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</si>
  <si>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</si>
  <si>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y mas</t>
  </si>
  <si>
    <t>Médico</t>
  </si>
  <si>
    <t>Enfermera /o</t>
  </si>
  <si>
    <t>Matrona /ón</t>
  </si>
  <si>
    <t>Kinesiólogo/a</t>
  </si>
  <si>
    <t>Técnico en Enfermería</t>
  </si>
  <si>
    <t>Otros Profesionales</t>
  </si>
  <si>
    <t>SECCIÓN A.4: ATENCIONES DE URGENCIA REALIZADAS EN ESTABLECIMIENTOS  ATENCIÓN PRIMARIA NO SAPU</t>
  </si>
  <si>
    <t>SECCIÓN A.5:  CONSULTAS EN SERVICIOS DE ATENCIÓN DE URGENCIA RURAL (SUR) Y POSTAS RURALES</t>
  </si>
  <si>
    <t>RANGO ETARIO(en años)</t>
  </si>
  <si>
    <t xml:space="preserve">SECCIÓN B: CATEGORIZACIÓN DE PACIENTES, PREVIA A LA ATENCIÓN MÉDICA U ODONTOLÓGICA (Establecimientos Alta, Mediana, Baja Complejidad, SAPU, SAR, SUR) </t>
  </si>
  <si>
    <t>CATEGORÍAS</t>
  </si>
  <si>
    <t>Herramientas de Categorización</t>
  </si>
  <si>
    <t>Discrecional</t>
  </si>
  <si>
    <t>Estructurado (ESI)</t>
  </si>
  <si>
    <t>C1</t>
  </si>
  <si>
    <t>C2</t>
  </si>
  <si>
    <t>C3</t>
  </si>
  <si>
    <t>C4</t>
  </si>
  <si>
    <t>C5</t>
  </si>
  <si>
    <t>Sin Categorización</t>
  </si>
  <si>
    <t xml:space="preserve">SECCIÓN B.1: CATEGORIZACIÓN DE PACIENTES DE URGENCIA GINECO OBSTÉTRICA PREVIO A LA ATENCIÓN CLÍNICA POR MATRÓN (A) Y/O MÉDICO GINECO-OBSTETRA (Establecimientos alta, mediana y baja complejidad) </t>
  </si>
  <si>
    <t>RANGO ETARIO Y SEXO</t>
  </si>
  <si>
    <t>SECCIÓN C: ATENCIONES REALIZADAS POR MÉDICOS Y ODONTÓLOGOS ESPECIALISTAS EN LAS UNIDADES DE URGENCIA HOSPITALARIA</t>
  </si>
  <si>
    <t>ESPECIALIDADES</t>
  </si>
  <si>
    <t>De turno</t>
  </si>
  <si>
    <t>Consultor de llamada</t>
  </si>
  <si>
    <t>Otros</t>
  </si>
  <si>
    <t xml:space="preserve"> </t>
  </si>
  <si>
    <t>Medicina Interna</t>
  </si>
  <si>
    <t>Neurología Adultos</t>
  </si>
  <si>
    <t>Neurología Pediátrica</t>
  </si>
  <si>
    <t>Obstetricia y Ginecología</t>
  </si>
  <si>
    <t>Oftalmología</t>
  </si>
  <si>
    <t>Otorrinolaringología</t>
  </si>
  <si>
    <t>Pediatría</t>
  </si>
  <si>
    <t>Traumatología y Ortopedia</t>
  </si>
  <si>
    <t>Neurocirugía</t>
  </si>
  <si>
    <t>Psiquiatría Adultos</t>
  </si>
  <si>
    <t>Psiquiatría Pediátrica y Adolescentes</t>
  </si>
  <si>
    <t>Urología</t>
  </si>
  <si>
    <t>Urgenciólogo</t>
  </si>
  <si>
    <t>Cirugía Vascular Periférica</t>
  </si>
  <si>
    <t>Cirugía General</t>
  </si>
  <si>
    <t>Cirugía Pediátrica</t>
  </si>
  <si>
    <t>Cardiología</t>
  </si>
  <si>
    <t>Anestesiología</t>
  </si>
  <si>
    <t>Cirugía de Cabeza, Cuello y Maxilofacial</t>
  </si>
  <si>
    <t>Odontólogo</t>
  </si>
  <si>
    <t>SECCIÓN D: PACIENTES CON INDICACIÓN DE HOSPITALIZACIÓN EN ESPERA DE CAMAS EN UEH (establecimientos de alta, mediana y baja complejidad)</t>
  </si>
  <si>
    <t>TIPO DE PACIENTES</t>
  </si>
  <si>
    <t>Hospitalización Domiciliaria</t>
  </si>
  <si>
    <t>Total de pacientes con indicación de hospitalización</t>
  </si>
  <si>
    <t xml:space="preserve">Pacientes que ingresan a cama hospitalaria según tiempo de demora al ingreso                                </t>
  </si>
  <si>
    <t>Menos de 12 Horas</t>
  </si>
  <si>
    <t>12 - 24 Horas</t>
  </si>
  <si>
    <t>Mayor a 24 Horas</t>
  </si>
  <si>
    <t xml:space="preserve">Pacientes que rechazan hospitalización </t>
  </si>
  <si>
    <t>Pacientes derivados a otro establecimiento</t>
  </si>
  <si>
    <t>Pacientes que permanecen en UEH</t>
  </si>
  <si>
    <t>Pacientes que ingresan directamente a proceso quirúrgico</t>
  </si>
  <si>
    <t>SECCIÓN E PACIENTES CON INDICACIÓN DE OBSERVACIÓN EN SAR Y SAPU</t>
  </si>
  <si>
    <t>PACIENTES CON INDICACIÓN DE OBSERVACIÓN</t>
  </si>
  <si>
    <t xml:space="preserve">Pacientes que permanecen en observación         </t>
  </si>
  <si>
    <t>Menos de 2 Horas</t>
  </si>
  <si>
    <t>2 a 6 Horas</t>
  </si>
  <si>
    <t>Mayor a 6 Horas</t>
  </si>
  <si>
    <t>SECCIÓN F: PACIENTES FALLECIDOS EN UNIDADES DE EMERGENCIA (Establecimientos Alta, Mediana o Baja Complejidad, SAR, SAPU y SUR)</t>
  </si>
  <si>
    <t>Pacientes Fallecidos en Espera de Atención Médica</t>
  </si>
  <si>
    <t>Pacientes Fallecidos en Proceso de Atención</t>
  </si>
  <si>
    <t xml:space="preserve">Pacientes Fallecidos en Espera de Cama Hospitalaria </t>
  </si>
  <si>
    <t>SECCIÓN G: ATENCIONES MÉDICAS ASOCIADAS A VIOLENCIA: CARACTERIZACIÓN DE LA VÍCTIMA</t>
  </si>
  <si>
    <t>CONCEPTO</t>
  </si>
  <si>
    <t>0 - 9 años</t>
  </si>
  <si>
    <t>10 - 17 años</t>
  </si>
  <si>
    <t>18 - 19 años</t>
  </si>
  <si>
    <t>25 - 34 años</t>
  </si>
  <si>
    <t>35 - 44 años</t>
  </si>
  <si>
    <t>45 - 54 años</t>
  </si>
  <si>
    <t>55 - 64 años</t>
  </si>
  <si>
    <t>65 - 74 años</t>
  </si>
  <si>
    <t>75 años y más</t>
  </si>
  <si>
    <t>Lesiones de la víctima</t>
  </si>
  <si>
    <t>Sin lesiones constatables</t>
  </si>
  <si>
    <t>Diversidad de género</t>
  </si>
  <si>
    <t>Gestantes</t>
  </si>
  <si>
    <t>Pueblos Originarios</t>
  </si>
  <si>
    <t>Migrantes</t>
  </si>
  <si>
    <t>Traumatológicas</t>
  </si>
  <si>
    <t>Odontológicas</t>
  </si>
  <si>
    <t>Contusionales</t>
  </si>
  <si>
    <t>Por Arma</t>
  </si>
  <si>
    <t>Psicológicas</t>
  </si>
  <si>
    <t>Violencia Intrafamiliar</t>
  </si>
  <si>
    <t>Otras Violencias</t>
  </si>
  <si>
    <t>Violencia de género (Excluye intrafamiliar)</t>
  </si>
  <si>
    <t>SECCIÓN G.1: ATENCIONES MÉDICAS ASOCIADAS A VIOLENCIA: CARACTERIZACIÓN DEL AGRESOR Y SU RELACIÓN CON LA VÍCTIMA REGISTRADA EN SECCIÓN G</t>
  </si>
  <si>
    <t>AGRESOR /A</t>
  </si>
  <si>
    <t>Pareja/ Ex pareja</t>
  </si>
  <si>
    <t>Familiar</t>
  </si>
  <si>
    <t>Conocido/a</t>
  </si>
  <si>
    <t>Desconocido/a</t>
  </si>
  <si>
    <t>Hombre</t>
  </si>
  <si>
    <t>Mujer</t>
  </si>
  <si>
    <t xml:space="preserve">SECCIÓN H: ATENCIONES POR ANTICONCEPCIÓN DE EMERGENCIA </t>
  </si>
  <si>
    <t>Atención por Anticoncepción de Emergencia</t>
  </si>
  <si>
    <t>Con entrega de Anticonceptivo</t>
  </si>
  <si>
    <t>Sin entrega de Anticonceptivo</t>
  </si>
  <si>
    <t>SECCIÓN I: MOTIVOS DE ATENCIÓN POR EMERGENCIA OBSTÉTRICA EN EL SERVICIO DE URGENCIA (Establecimientos alta y mediana Complejidad).</t>
  </si>
  <si>
    <t>PATOLOGÍA</t>
  </si>
  <si>
    <t>Cantidad</t>
  </si>
  <si>
    <t>Preeclampsia Severa</t>
  </si>
  <si>
    <t>Eclampsia</t>
  </si>
  <si>
    <t>Síndrome Hipertensivo del Embarazo (SHE)</t>
  </si>
  <si>
    <t>Retardo Crecimiento Intrauterino (RCIU)</t>
  </si>
  <si>
    <t>HELLP</t>
  </si>
  <si>
    <t>Parto Prematuro</t>
  </si>
  <si>
    <t>Hemorragia I Trimestre</t>
  </si>
  <si>
    <t>Hemorragia II Trimestre</t>
  </si>
  <si>
    <t>Hemorragia III Trimestre</t>
  </si>
  <si>
    <t>Rotura Prematura de Membrana</t>
  </si>
  <si>
    <t>Otras Patologías</t>
  </si>
  <si>
    <t>Trabajo de Parto sin Patología</t>
  </si>
  <si>
    <t>SECCIÓN J: LLAMADOS DE URGENCIA A CENTRO REGULADOR</t>
  </si>
  <si>
    <t>TIPO DE ACCIÓN</t>
  </si>
  <si>
    <t>Total de Llamadas</t>
  </si>
  <si>
    <t>Llamadas Validas</t>
  </si>
  <si>
    <t xml:space="preserve"> Centro Regulador </t>
  </si>
  <si>
    <t>Nº  Llamados de Urgencia</t>
  </si>
  <si>
    <t>SECCIÓN K: INTERVENCIONES PRE HOSPITALARIAS (SAMU)</t>
  </si>
  <si>
    <t>N° INTERVENCIONES</t>
  </si>
  <si>
    <t>Tiempo de Llegada Intervenciones Criticas</t>
  </si>
  <si>
    <t>Tiempo de Llegada Intervenciones no Criticas</t>
  </si>
  <si>
    <t>Críticas</t>
  </si>
  <si>
    <t>No Críticas</t>
  </si>
  <si>
    <t>0-20 Min</t>
  </si>
  <si>
    <t>20-40 Min</t>
  </si>
  <si>
    <t>Mas de 40 Min</t>
  </si>
  <si>
    <t>Intervenciones Clínicas Pre Hospitalarias</t>
  </si>
  <si>
    <t>Intervención de Móvil Básico</t>
  </si>
  <si>
    <t>Intervención de Móvil Avanzado</t>
  </si>
  <si>
    <t>SECCIÓN L: TRASLADOS PRIMARIOS A UNIDADES DE URGENCIA (Desde el lugar del evento a unidad de Emergencia)</t>
  </si>
  <si>
    <t>TIPO</t>
  </si>
  <si>
    <t>Por compra de servicios</t>
  </si>
  <si>
    <t>SAMU</t>
  </si>
  <si>
    <t>Básico</t>
  </si>
  <si>
    <t>Avanzado</t>
  </si>
  <si>
    <t>Enrutado</t>
  </si>
  <si>
    <t>No SAMU</t>
  </si>
  <si>
    <t>Terrestre</t>
  </si>
  <si>
    <t>Marítimo</t>
  </si>
  <si>
    <t>Aéreo</t>
  </si>
  <si>
    <t>SECCIÓN M: TRASLADO SECUNDARIO (Desde un establecimiento a otro)</t>
  </si>
  <si>
    <t>TOTAL DE TRASLADOS</t>
  </si>
  <si>
    <t>Ambos</t>
  </si>
  <si>
    <t>NO SAMU</t>
  </si>
  <si>
    <t>Crítico</t>
  </si>
  <si>
    <t>No Crítico</t>
  </si>
  <si>
    <t>SECCIÓN N: CLASIFICACIÓN DE LAS INTERVENCIONES POR GRANDES GRUPOS DE DIAGNÓSTICOS (SAMU)</t>
  </si>
  <si>
    <t>CAUSAS DE LA INTERVENCIÓN</t>
  </si>
  <si>
    <t>TOTALES</t>
  </si>
  <si>
    <t>Síndrome Coronario Agudo</t>
  </si>
  <si>
    <t>Paro Cardiorrespiratorio</t>
  </si>
  <si>
    <t>Politraumatismo</t>
  </si>
  <si>
    <t xml:space="preserve">SECCIÓN O: ATENCIONES DE URGENCIA POR VIOLENCIA SEXUAL  </t>
  </si>
  <si>
    <t>15 - 17 años</t>
  </si>
  <si>
    <t>18 - 24 años</t>
  </si>
  <si>
    <t>25 - 44 años</t>
  </si>
  <si>
    <t>45-64 años</t>
  </si>
  <si>
    <t>65 años y más años</t>
  </si>
  <si>
    <t>Con entrega de anticoncepción de emergencia</t>
  </si>
  <si>
    <t>Sin entrega de anticoncepción de emergencia</t>
  </si>
  <si>
    <t xml:space="preserve">Con profilaxis VIH </t>
  </si>
  <si>
    <t>Con profilaxis ITS</t>
  </si>
  <si>
    <t>Con profilaxis Hepatitis B</t>
  </si>
  <si>
    <t>VICTIMARIO/A</t>
  </si>
  <si>
    <t>Violencia Sexual</t>
  </si>
  <si>
    <t>72 horas o menos</t>
  </si>
  <si>
    <t>Después de 72 horas</t>
  </si>
  <si>
    <t xml:space="preserve">SECCIÓN P: ATENCIONES MÉDICAS POR VIOLENCIA SEXUAL CON REALIZACIÓN O INDICACIÓN DE PERITAJE </t>
  </si>
  <si>
    <t>De Turno</t>
  </si>
  <si>
    <t>De llamada</t>
  </si>
  <si>
    <t>Atención por médico perito</t>
  </si>
  <si>
    <t>Atención otros médicos</t>
  </si>
  <si>
    <t>SECCIÓN Q: ATENCIONES DE URGENCIA ASOCIADAS A LESIONES AUTOINFLIGIDAS</t>
  </si>
  <si>
    <t xml:space="preserve">
Trans
</t>
  </si>
  <si>
    <t>Masculino</t>
  </si>
  <si>
    <t>Femenina</t>
  </si>
  <si>
    <t>Nº de atenciones</t>
  </si>
  <si>
    <t xml:space="preserve">SECCIÓN R: ATENCIONES EN SERVICIO DE URGENCIA DE LA RED, ASOCIADOS A MORDEDURA </t>
  </si>
  <si>
    <t>IDENTIFICACIÓN DEL ANIMAL MORDEDOR</t>
  </si>
  <si>
    <t>GRUPOS DE EDAD (en años)</t>
  </si>
  <si>
    <t>Tipo de Mordedura</t>
  </si>
  <si>
    <t>Indicación de Vacuna</t>
  </si>
  <si>
    <t>Mayor 15 años</t>
  </si>
  <si>
    <t>Única</t>
  </si>
  <si>
    <t>Múltiple</t>
  </si>
  <si>
    <t>Perro</t>
  </si>
  <si>
    <t>Gato</t>
  </si>
  <si>
    <t>Animal Silvestre</t>
  </si>
  <si>
    <t>Exposición a Murciélago</t>
  </si>
  <si>
    <t>Roedor o Animal de Abasto</t>
  </si>
  <si>
    <t>TOTAL ATENCIONES  POR TRAUMATISMOS Y ENVENAMIENTOS (S00-T98)</t>
  </si>
  <si>
    <t>Causas por traumatismos y envenenamientos  (S00-T98)</t>
  </si>
  <si>
    <t>Causa por trastornos mentales (F00-F99)</t>
  </si>
  <si>
    <t>SECCIÓN 2. TOTAL HOSPITALIZACIONES POR GRUPO DE CAUSA</t>
  </si>
  <si>
    <t xml:space="preserve"> Atenciones y Hospitalizaciones </t>
  </si>
  <si>
    <r>
      <t> </t>
    </r>
    <r>
      <rPr>
        <b/>
        <sz val="10"/>
        <color theme="4"/>
        <rFont val="Century Gothic"/>
        <family val="2"/>
      </rPr>
      <t>CIRUGÍAS DE URGENCIA</t>
    </r>
  </si>
  <si>
    <t>Formulario Registro Sistema de Atención Diaria de Urgencia Hospitales 2026</t>
  </si>
  <si>
    <t xml:space="preserve"> Atenciones </t>
  </si>
  <si>
    <t>Formulario Registro Sistema de Atención Diaria de Urgencia APS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</si>
</sst>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b/>
      <sz val="8"/>
      <color theme="1"/>
      <name val="Verdana"/>
      <family val="2"/>
    </font>
    <font>
      <sz val="11"/>
      <color theme="1"/>
      <name val="Verdana"/>
      <family val="2"/>
    </font>
    <font>
      <sz val="9"/>
      <color theme="1"/>
      <name val="Verdana"/>
      <family val="2"/>
    </font>
    <font>
      <b/>
      <sz val="12"/>
      <color theme="1"/>
      <name val="Verdana"/>
      <family val="2"/>
    </font>
    <font>
      <sz val="8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Aptos Narrow"/>
      <family val="2"/>
      <scheme val="minor"/>
    </font>
    <font>
      <sz val="10"/>
      <name val="Arial"/>
      <family val="2"/>
    </font>
    <font>
      <sz val="11"/>
      <color theme="1"/>
      <name val="Century Gothic"/>
      <family val="2"/>
    </font>
    <font>
      <sz val="12"/>
      <color rgb="FF000000"/>
      <name val="Century Gothic"/>
      <family val="2"/>
    </font>
    <font>
      <b/>
      <sz val="14"/>
      <color theme="3"/>
      <name val="Century Gothic"/>
      <family val="2"/>
    </font>
    <font>
      <sz val="10"/>
      <color theme="3"/>
      <name val="Century Gothic"/>
      <family val="2"/>
    </font>
    <font>
      <sz val="11"/>
      <color theme="3"/>
      <name val="Century Gothic"/>
      <family val="2"/>
    </font>
    <font>
      <b/>
      <sz val="10"/>
      <color theme="4"/>
      <name val="Century Gothic"/>
      <family val="2"/>
    </font>
    <font>
      <sz val="10"/>
      <color theme="4"/>
      <name val="Century Gothic"/>
      <family val="2"/>
    </font>
    <font>
      <b/>
      <sz val="14"/>
      <color theme="4"/>
      <name val="Century Gothic"/>
      <family val="2"/>
    </font>
    <font>
      <b/>
      <u/>
      <sz val="11"/>
      <color theme="1"/>
      <name val="Century Gothic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indexed="26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1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indexed="64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double">
        <color indexed="64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double">
        <color indexed="64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double">
        <color auto="1"/>
      </top>
      <bottom style="hair">
        <color indexed="64"/>
      </bottom>
      <diagonal/>
    </border>
    <border>
      <left/>
      <right style="thin">
        <color auto="1"/>
      </right>
      <top style="double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double">
        <color indexed="64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hair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indexed="64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hair">
        <color auto="1"/>
      </left>
      <right/>
      <top style="double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indexed="64"/>
      </top>
      <bottom style="hair">
        <color indexed="64"/>
      </bottom>
      <diagonal/>
    </border>
    <border>
      <left style="hair">
        <color auto="1"/>
      </left>
      <right style="double">
        <color indexed="64"/>
      </right>
      <top style="double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 style="hair">
        <color auto="1"/>
      </left>
      <right style="double">
        <color auto="1"/>
      </right>
      <top/>
      <bottom style="thin">
        <color indexed="64"/>
      </bottom>
      <diagonal/>
    </border>
    <border>
      <left/>
      <right style="thin">
        <color indexed="9"/>
      </right>
      <top/>
      <bottom style="thin">
        <color auto="1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double">
        <color indexed="64"/>
      </left>
      <right style="hair">
        <color indexed="64"/>
      </right>
      <top style="thin">
        <color auto="1"/>
      </top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indexed="64"/>
      </left>
      <right style="thin">
        <color auto="1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/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rgb="FF000000"/>
      </left>
      <right/>
      <top/>
      <bottom/>
      <diagonal/>
    </border>
    <border>
      <left style="hair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22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22"/>
      </bottom>
      <diagonal/>
    </border>
    <border>
      <left/>
      <right style="thin">
        <color indexed="22"/>
      </right>
      <top style="thin">
        <color auto="1"/>
      </top>
      <bottom style="thin">
        <color indexed="22"/>
      </bottom>
      <diagonal/>
    </border>
    <border>
      <left style="thin">
        <color indexed="22"/>
      </left>
      <right/>
      <top style="thin">
        <color auto="1"/>
      </top>
      <bottom style="thin">
        <color indexed="22"/>
      </bottom>
      <diagonal/>
    </border>
    <border>
      <left style="thin">
        <color auto="1"/>
      </left>
      <right style="thin">
        <color indexed="22"/>
      </right>
      <top style="thin">
        <color auto="1"/>
      </top>
      <bottom style="thin">
        <color indexed="22"/>
      </bottom>
      <diagonal/>
    </border>
    <border>
      <left style="thin">
        <color indexed="22"/>
      </left>
      <right style="thin">
        <color auto="1"/>
      </right>
      <top style="thin">
        <color auto="1"/>
      </top>
      <bottom style="thin">
        <color indexed="22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indexed="64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/>
      <bottom style="thin">
        <color auto="1"/>
      </bottom>
      <diagonal/>
    </border>
    <border>
      <left style="thin">
        <color indexed="9"/>
      </left>
      <right style="thin">
        <color indexed="9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auto="1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indexed="22"/>
      </right>
      <top style="thin">
        <color indexed="22"/>
      </top>
      <bottom style="thin">
        <color auto="1"/>
      </bottom>
      <diagonal/>
    </border>
    <border>
      <left style="thin">
        <color indexed="22"/>
      </left>
      <right style="thin">
        <color auto="1"/>
      </right>
      <top style="thin">
        <color indexed="22"/>
      </top>
      <bottom style="thin">
        <color auto="1"/>
      </bottom>
      <diagonal/>
    </border>
    <border>
      <left/>
      <right style="thin">
        <color indexed="22"/>
      </right>
      <top style="thin">
        <color indexed="22"/>
      </top>
      <bottom style="thin">
        <color auto="1"/>
      </bottom>
      <diagonal/>
    </border>
    <border>
      <left style="thin">
        <color indexed="22"/>
      </left>
      <right/>
      <top style="thin">
        <color indexed="22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theme="3"/>
      </bottom>
      <diagonal/>
    </border>
    <border>
      <left style="medium">
        <color theme="3"/>
      </left>
      <right style="hair">
        <color auto="1"/>
      </right>
      <top style="medium">
        <color theme="3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theme="3"/>
      </top>
      <bottom style="hair">
        <color auto="1"/>
      </bottom>
      <diagonal/>
    </border>
    <border>
      <left style="hair">
        <color auto="1"/>
      </left>
      <right style="medium">
        <color theme="3"/>
      </right>
      <top style="medium">
        <color theme="3"/>
      </top>
      <bottom style="hair">
        <color auto="1"/>
      </bottom>
      <diagonal/>
    </border>
    <border>
      <left style="medium">
        <color theme="3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theme="3"/>
      </right>
      <top style="hair">
        <color auto="1"/>
      </top>
      <bottom style="hair">
        <color auto="1"/>
      </bottom>
      <diagonal/>
    </border>
    <border>
      <left style="medium">
        <color theme="3"/>
      </left>
      <right style="hair">
        <color auto="1"/>
      </right>
      <top style="hair">
        <color auto="1"/>
      </top>
      <bottom style="medium">
        <color theme="3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theme="3"/>
      </bottom>
      <diagonal/>
    </border>
    <border>
      <left style="hair">
        <color auto="1"/>
      </left>
      <right style="medium">
        <color theme="3"/>
      </right>
      <top style="hair">
        <color auto="1"/>
      </top>
      <bottom style="medium">
        <color theme="3"/>
      </bottom>
      <diagonal/>
    </border>
  </borders>
  <cellStyleXfs count="2">
    <xf numFmtId="0" fontId="0" fillId="0" borderId="0"/>
    <xf numFmtId="0" fontId="8" fillId="13" borderId="108" applyNumberFormat="0" applyFont="0" applyAlignment="0" applyProtection="0"/>
  </cellStyleXfs>
  <cellXfs count="623">
    <xf numFmtId="0" fontId="0" fillId="0" borderId="0" xfId="0"/>
    <xf numFmtId="1" fontId="1" fillId="4" borderId="0" xfId="0" applyNumberFormat="1" applyFont="1" applyFill="1"/>
    <xf numFmtId="1" fontId="2" fillId="4" borderId="0" xfId="0" applyNumberFormat="1" applyFont="1" applyFill="1"/>
    <xf numFmtId="1" fontId="2" fillId="5" borderId="0" xfId="0" applyNumberFormat="1" applyFont="1" applyFill="1"/>
    <xf numFmtId="1" fontId="2" fillId="5" borderId="0" xfId="0" applyNumberFormat="1" applyFont="1" applyFill="1" applyProtection="1">
      <protection locked="0"/>
    </xf>
    <xf numFmtId="1" fontId="3" fillId="4" borderId="0" xfId="0" applyNumberFormat="1" applyFont="1" applyFill="1"/>
    <xf numFmtId="1" fontId="1" fillId="4" borderId="0" xfId="0" applyNumberFormat="1" applyFont="1" applyFill="1" applyAlignment="1">
      <alignment horizontal="left"/>
    </xf>
    <xf numFmtId="1" fontId="2" fillId="4" borderId="0" xfId="0" applyNumberFormat="1" applyFont="1" applyFill="1" applyAlignment="1">
      <alignment horizontal="center"/>
    </xf>
    <xf numFmtId="1" fontId="5" fillId="4" borderId="0" xfId="0" applyNumberFormat="1" applyFont="1" applyFill="1" applyAlignment="1">
      <alignment horizontal="center" vertical="center"/>
    </xf>
    <xf numFmtId="1" fontId="5" fillId="4" borderId="0" xfId="0" applyNumberFormat="1" applyFont="1" applyFill="1" applyAlignment="1">
      <alignment horizontal="left"/>
    </xf>
    <xf numFmtId="1" fontId="5" fillId="4" borderId="0" xfId="0" applyNumberFormat="1" applyFont="1" applyFill="1"/>
    <xf numFmtId="1" fontId="6" fillId="4" borderId="0" xfId="0" applyNumberFormat="1" applyFont="1" applyFill="1"/>
    <xf numFmtId="1" fontId="3" fillId="5" borderId="0" xfId="0" applyNumberFormat="1" applyFont="1" applyFill="1"/>
    <xf numFmtId="1" fontId="6" fillId="4" borderId="1" xfId="0" applyNumberFormat="1" applyFont="1" applyFill="1" applyBorder="1"/>
    <xf numFmtId="1" fontId="5" fillId="0" borderId="2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center" vertical="center" wrapText="1"/>
    </xf>
    <xf numFmtId="1" fontId="5" fillId="0" borderId="15" xfId="0" applyNumberFormat="1" applyFont="1" applyBorder="1" applyAlignment="1">
      <alignment horizontal="center" vertical="center" wrapText="1"/>
    </xf>
    <xf numFmtId="1" fontId="5" fillId="0" borderId="17" xfId="0" applyNumberFormat="1" applyFont="1" applyBorder="1" applyAlignment="1">
      <alignment horizontal="center" vertical="center" wrapText="1"/>
    </xf>
    <xf numFmtId="1" fontId="5" fillId="0" borderId="18" xfId="0" applyNumberFormat="1" applyFont="1" applyBorder="1" applyAlignment="1">
      <alignment horizontal="left" vertical="center"/>
    </xf>
    <xf numFmtId="1" fontId="5" fillId="0" borderId="19" xfId="0" applyNumberFormat="1" applyFont="1" applyBorder="1" applyAlignment="1">
      <alignment horizontal="right"/>
    </xf>
    <xf numFmtId="1" fontId="5" fillId="0" borderId="20" xfId="0" applyNumberFormat="1" applyFont="1" applyBorder="1" applyAlignment="1">
      <alignment horizontal="right"/>
    </xf>
    <xf numFmtId="1" fontId="5" fillId="0" borderId="21" xfId="0" applyNumberFormat="1" applyFont="1" applyBorder="1" applyAlignment="1">
      <alignment horizontal="right"/>
    </xf>
    <xf numFmtId="1" fontId="5" fillId="6" borderId="21" xfId="0" applyNumberFormat="1" applyFont="1" applyFill="1" applyBorder="1" applyProtection="1">
      <protection locked="0"/>
    </xf>
    <xf numFmtId="1" fontId="5" fillId="6" borderId="19" xfId="0" applyNumberFormat="1" applyFont="1" applyFill="1" applyBorder="1" applyProtection="1">
      <protection locked="0"/>
    </xf>
    <xf numFmtId="1" fontId="5" fillId="5" borderId="0" xfId="0" applyNumberFormat="1" applyFont="1" applyFill="1" applyAlignment="1" applyProtection="1">
      <alignment vertical="center"/>
      <protection locked="0"/>
    </xf>
    <xf numFmtId="1" fontId="5" fillId="5" borderId="0" xfId="0" applyNumberFormat="1" applyFont="1" applyFill="1" applyAlignment="1">
      <alignment vertical="top" wrapText="1"/>
    </xf>
    <xf numFmtId="0" fontId="7" fillId="7" borderId="0" xfId="0" applyFont="1" applyFill="1"/>
    <xf numFmtId="0" fontId="7" fillId="8" borderId="0" xfId="0" applyFont="1" applyFill="1"/>
    <xf numFmtId="0" fontId="0" fillId="8" borderId="0" xfId="0" applyFill="1"/>
    <xf numFmtId="1" fontId="5" fillId="0" borderId="22" xfId="0" applyNumberFormat="1" applyFont="1" applyBorder="1" applyAlignment="1">
      <alignment horizontal="left" vertical="center" wrapText="1"/>
    </xf>
    <xf numFmtId="1" fontId="5" fillId="0" borderId="12" xfId="0" applyNumberFormat="1" applyFont="1" applyBorder="1" applyAlignment="1">
      <alignment horizontal="right" wrapText="1"/>
    </xf>
    <xf numFmtId="1" fontId="5" fillId="0" borderId="23" xfId="0" applyNumberFormat="1" applyFont="1" applyBorder="1" applyAlignment="1">
      <alignment horizontal="right" wrapText="1"/>
    </xf>
    <xf numFmtId="1" fontId="5" fillId="0" borderId="24" xfId="0" applyNumberFormat="1" applyFont="1" applyBorder="1" applyAlignment="1">
      <alignment horizontal="right"/>
    </xf>
    <xf numFmtId="1" fontId="5" fillId="6" borderId="25" xfId="0" applyNumberFormat="1" applyFont="1" applyFill="1" applyBorder="1" applyProtection="1">
      <protection locked="0"/>
    </xf>
    <xf numFmtId="1" fontId="5" fillId="6" borderId="26" xfId="0" applyNumberFormat="1" applyFont="1" applyFill="1" applyBorder="1" applyProtection="1">
      <protection locked="0"/>
    </xf>
    <xf numFmtId="1" fontId="5" fillId="6" borderId="27" xfId="0" applyNumberFormat="1" applyFont="1" applyFill="1" applyBorder="1" applyProtection="1">
      <protection locked="0"/>
    </xf>
    <xf numFmtId="1" fontId="5" fillId="6" borderId="28" xfId="0" applyNumberFormat="1" applyFont="1" applyFill="1" applyBorder="1" applyProtection="1">
      <protection locked="0"/>
    </xf>
    <xf numFmtId="1" fontId="5" fillId="6" borderId="29" xfId="0" applyNumberFormat="1" applyFont="1" applyFill="1" applyBorder="1" applyProtection="1">
      <protection locked="0"/>
    </xf>
    <xf numFmtId="1" fontId="5" fillId="0" borderId="22" xfId="0" applyNumberFormat="1" applyFont="1" applyBorder="1" applyAlignment="1">
      <alignment horizontal="left" vertical="center"/>
    </xf>
    <xf numFmtId="1" fontId="5" fillId="0" borderId="27" xfId="0" applyNumberFormat="1" applyFont="1" applyBorder="1" applyAlignment="1">
      <alignment horizontal="right"/>
    </xf>
    <xf numFmtId="1" fontId="5" fillId="0" borderId="30" xfId="0" applyNumberFormat="1" applyFont="1" applyBorder="1" applyAlignment="1">
      <alignment horizontal="right"/>
    </xf>
    <xf numFmtId="1" fontId="5" fillId="0" borderId="26" xfId="0" applyNumberFormat="1" applyFont="1" applyBorder="1" applyAlignment="1">
      <alignment horizontal="right"/>
    </xf>
    <xf numFmtId="1" fontId="5" fillId="9" borderId="25" xfId="0" applyNumberFormat="1" applyFont="1" applyFill="1" applyBorder="1"/>
    <xf numFmtId="1" fontId="5" fillId="9" borderId="28" xfId="0" applyNumberFormat="1" applyFont="1" applyFill="1" applyBorder="1"/>
    <xf numFmtId="1" fontId="5" fillId="9" borderId="27" xfId="0" applyNumberFormat="1" applyFont="1" applyFill="1" applyBorder="1"/>
    <xf numFmtId="1" fontId="5" fillId="0" borderId="31" xfId="0" applyNumberFormat="1" applyFont="1" applyBorder="1" applyAlignment="1">
      <alignment horizontal="left" vertical="center"/>
    </xf>
    <xf numFmtId="1" fontId="5" fillId="0" borderId="32" xfId="0" applyNumberFormat="1" applyFont="1" applyBorder="1" applyAlignment="1">
      <alignment horizontal="right"/>
    </xf>
    <xf numFmtId="1" fontId="5" fillId="0" borderId="33" xfId="0" applyNumberFormat="1" applyFont="1" applyBorder="1" applyAlignment="1">
      <alignment horizontal="right"/>
    </xf>
    <xf numFmtId="1" fontId="5" fillId="0" borderId="34" xfId="0" applyNumberFormat="1" applyFont="1" applyBorder="1" applyAlignment="1">
      <alignment horizontal="right"/>
    </xf>
    <xf numFmtId="1" fontId="5" fillId="6" borderId="32" xfId="0" applyNumberFormat="1" applyFont="1" applyFill="1" applyBorder="1" applyProtection="1">
      <protection locked="0"/>
    </xf>
    <xf numFmtId="1" fontId="5" fillId="6" borderId="35" xfId="0" applyNumberFormat="1" applyFont="1" applyFill="1" applyBorder="1" applyProtection="1">
      <protection locked="0"/>
    </xf>
    <xf numFmtId="1" fontId="5" fillId="6" borderId="36" xfId="0" applyNumberFormat="1" applyFont="1" applyFill="1" applyBorder="1" applyProtection="1">
      <protection locked="0"/>
    </xf>
    <xf numFmtId="1" fontId="5" fillId="9" borderId="37" xfId="0" applyNumberFormat="1" applyFont="1" applyFill="1" applyBorder="1"/>
    <xf numFmtId="1" fontId="5" fillId="9" borderId="35" xfId="0" applyNumberFormat="1" applyFont="1" applyFill="1" applyBorder="1"/>
    <xf numFmtId="1" fontId="5" fillId="9" borderId="32" xfId="0" applyNumberFormat="1" applyFont="1" applyFill="1" applyBorder="1"/>
    <xf numFmtId="1" fontId="6" fillId="5" borderId="0" xfId="0" applyNumberFormat="1" applyFont="1" applyFill="1"/>
    <xf numFmtId="1" fontId="5" fillId="0" borderId="39" xfId="0" applyNumberFormat="1" applyFont="1" applyBorder="1" applyAlignment="1">
      <alignment horizontal="center" vertical="center" wrapText="1"/>
    </xf>
    <xf numFmtId="1" fontId="5" fillId="0" borderId="18" xfId="0" applyNumberFormat="1" applyFont="1" applyBorder="1" applyAlignment="1">
      <alignment horizontal="left" vertical="center" wrapText="1"/>
    </xf>
    <xf numFmtId="1" fontId="5" fillId="0" borderId="27" xfId="0" applyNumberFormat="1" applyFont="1" applyBorder="1" applyAlignment="1">
      <alignment horizontal="right" wrapText="1"/>
    </xf>
    <xf numFmtId="1" fontId="5" fillId="0" borderId="30" xfId="0" applyNumberFormat="1" applyFont="1" applyBorder="1" applyAlignment="1">
      <alignment horizontal="right" wrapText="1"/>
    </xf>
    <xf numFmtId="1" fontId="5" fillId="0" borderId="40" xfId="0" applyNumberFormat="1" applyFont="1" applyBorder="1" applyAlignment="1">
      <alignment horizontal="right"/>
    </xf>
    <xf numFmtId="1" fontId="5" fillId="6" borderId="41" xfId="0" applyNumberFormat="1" applyFont="1" applyFill="1" applyBorder="1" applyProtection="1">
      <protection locked="0"/>
    </xf>
    <xf numFmtId="1" fontId="5" fillId="6" borderId="40" xfId="0" applyNumberFormat="1" applyFont="1" applyFill="1" applyBorder="1" applyProtection="1">
      <protection locked="0"/>
    </xf>
    <xf numFmtId="1" fontId="5" fillId="6" borderId="42" xfId="0" applyNumberFormat="1" applyFont="1" applyFill="1" applyBorder="1" applyProtection="1">
      <protection locked="0"/>
    </xf>
    <xf numFmtId="1" fontId="5" fillId="6" borderId="43" xfId="0" applyNumberFormat="1" applyFont="1" applyFill="1" applyBorder="1" applyProtection="1">
      <protection locked="0"/>
    </xf>
    <xf numFmtId="1" fontId="5" fillId="6" borderId="44" xfId="0" applyNumberFormat="1" applyFont="1" applyFill="1" applyBorder="1" applyProtection="1">
      <protection locked="0"/>
    </xf>
    <xf numFmtId="1" fontId="5" fillId="6" borderId="45" xfId="0" applyNumberFormat="1" applyFont="1" applyFill="1" applyBorder="1" applyProtection="1">
      <protection locked="0"/>
    </xf>
    <xf numFmtId="1" fontId="5" fillId="6" borderId="46" xfId="0" applyNumberFormat="1" applyFont="1" applyFill="1" applyBorder="1" applyProtection="1">
      <protection locked="0"/>
    </xf>
    <xf numFmtId="1" fontId="5" fillId="6" borderId="20" xfId="0" applyNumberFormat="1" applyFont="1" applyFill="1" applyBorder="1" applyAlignment="1" applyProtection="1">
      <alignment horizontal="right"/>
      <protection locked="0"/>
    </xf>
    <xf numFmtId="0" fontId="7" fillId="0" borderId="0" xfId="0" applyFont="1"/>
    <xf numFmtId="1" fontId="5" fillId="0" borderId="47" xfId="0" applyNumberFormat="1" applyFont="1" applyBorder="1" applyAlignment="1">
      <alignment horizontal="left" vertical="center" wrapText="1"/>
    </xf>
    <xf numFmtId="1" fontId="5" fillId="6" borderId="30" xfId="0" applyNumberFormat="1" applyFont="1" applyFill="1" applyBorder="1" applyAlignment="1" applyProtection="1">
      <alignment horizontal="right"/>
      <protection locked="0"/>
    </xf>
    <xf numFmtId="1" fontId="5" fillId="6" borderId="28" xfId="0" applyNumberFormat="1" applyFont="1" applyFill="1" applyBorder="1" applyAlignment="1" applyProtection="1">
      <alignment horizontal="right"/>
      <protection locked="0"/>
    </xf>
    <xf numFmtId="1" fontId="5" fillId="0" borderId="28" xfId="0" applyNumberFormat="1" applyFont="1" applyBorder="1" applyAlignment="1">
      <alignment horizontal="right"/>
    </xf>
    <xf numFmtId="1" fontId="5" fillId="6" borderId="48" xfId="0" applyNumberFormat="1" applyFont="1" applyFill="1" applyBorder="1" applyProtection="1">
      <protection locked="0"/>
    </xf>
    <xf numFmtId="1" fontId="5" fillId="6" borderId="49" xfId="0" applyNumberFormat="1" applyFont="1" applyFill="1" applyBorder="1" applyProtection="1">
      <protection locked="0"/>
    </xf>
    <xf numFmtId="1" fontId="5" fillId="6" borderId="30" xfId="0" applyNumberFormat="1" applyFont="1" applyFill="1" applyBorder="1" applyProtection="1">
      <protection locked="0"/>
    </xf>
    <xf numFmtId="1" fontId="5" fillId="10" borderId="30" xfId="0" applyNumberFormat="1" applyFont="1" applyFill="1" applyBorder="1"/>
    <xf numFmtId="0" fontId="7" fillId="11" borderId="0" xfId="0" applyFont="1" applyFill="1"/>
    <xf numFmtId="1" fontId="5" fillId="0" borderId="50" xfId="0" applyNumberFormat="1" applyFont="1" applyBorder="1" applyAlignment="1">
      <alignment horizontal="left" vertical="center" wrapText="1"/>
    </xf>
    <xf numFmtId="1" fontId="5" fillId="0" borderId="51" xfId="0" applyNumberFormat="1" applyFont="1" applyBorder="1" applyAlignment="1">
      <alignment horizontal="right" wrapText="1"/>
    </xf>
    <xf numFmtId="1" fontId="5" fillId="0" borderId="52" xfId="0" applyNumberFormat="1" applyFont="1" applyBorder="1" applyAlignment="1">
      <alignment horizontal="right" wrapText="1"/>
    </xf>
    <xf numFmtId="1" fontId="5" fillId="0" borderId="53" xfId="0" applyNumberFormat="1" applyFont="1" applyBorder="1" applyAlignment="1">
      <alignment horizontal="right"/>
    </xf>
    <xf numFmtId="1" fontId="5" fillId="6" borderId="54" xfId="0" applyNumberFormat="1" applyFont="1" applyFill="1" applyBorder="1" applyProtection="1">
      <protection locked="0"/>
    </xf>
    <xf numFmtId="1" fontId="5" fillId="6" borderId="53" xfId="0" applyNumberFormat="1" applyFont="1" applyFill="1" applyBorder="1" applyProtection="1">
      <protection locked="0"/>
    </xf>
    <xf numFmtId="1" fontId="5" fillId="6" borderId="55" xfId="0" applyNumberFormat="1" applyFont="1" applyFill="1" applyBorder="1" applyProtection="1">
      <protection locked="0"/>
    </xf>
    <xf numFmtId="1" fontId="5" fillId="6" borderId="51" xfId="0" applyNumberFormat="1" applyFont="1" applyFill="1" applyBorder="1" applyProtection="1">
      <protection locked="0"/>
    </xf>
    <xf numFmtId="1" fontId="5" fillId="6" borderId="56" xfId="0" applyNumberFormat="1" applyFont="1" applyFill="1" applyBorder="1" applyProtection="1">
      <protection locked="0"/>
    </xf>
    <xf numFmtId="1" fontId="5" fillId="6" borderId="52" xfId="0" applyNumberFormat="1" applyFont="1" applyFill="1" applyBorder="1" applyProtection="1">
      <protection locked="0"/>
    </xf>
    <xf numFmtId="1" fontId="5" fillId="6" borderId="16" xfId="0" applyNumberFormat="1" applyFont="1" applyFill="1" applyBorder="1" applyAlignment="1" applyProtection="1">
      <alignment horizontal="right"/>
      <protection locked="0"/>
    </xf>
    <xf numFmtId="1" fontId="5" fillId="6" borderId="8" xfId="0" applyNumberFormat="1" applyFont="1" applyFill="1" applyBorder="1" applyAlignment="1" applyProtection="1">
      <alignment horizontal="right"/>
      <protection locked="0"/>
    </xf>
    <xf numFmtId="1" fontId="5" fillId="0" borderId="57" xfId="0" applyNumberFormat="1" applyFont="1" applyBorder="1" applyAlignment="1">
      <alignment horizontal="right"/>
    </xf>
    <xf numFmtId="1" fontId="5" fillId="0" borderId="58" xfId="0" applyNumberFormat="1" applyFont="1" applyBorder="1" applyAlignment="1">
      <alignment horizontal="right"/>
    </xf>
    <xf numFmtId="1" fontId="5" fillId="0" borderId="59" xfId="0" applyNumberFormat="1" applyFont="1" applyBorder="1" applyAlignment="1">
      <alignment horizontal="right"/>
    </xf>
    <xf numFmtId="1" fontId="5" fillId="6" borderId="57" xfId="0" applyNumberFormat="1" applyFont="1" applyFill="1" applyBorder="1" applyProtection="1">
      <protection locked="0"/>
    </xf>
    <xf numFmtId="1" fontId="5" fillId="6" borderId="59" xfId="0" applyNumberFormat="1" applyFont="1" applyFill="1" applyBorder="1" applyProtection="1">
      <protection locked="0"/>
    </xf>
    <xf numFmtId="1" fontId="5" fillId="6" borderId="60" xfId="0" applyNumberFormat="1" applyFont="1" applyFill="1" applyBorder="1" applyProtection="1">
      <protection locked="0"/>
    </xf>
    <xf numFmtId="1" fontId="5" fillId="6" borderId="61" xfId="0" applyNumberFormat="1" applyFont="1" applyFill="1" applyBorder="1" applyProtection="1">
      <protection locked="0"/>
    </xf>
    <xf numFmtId="1" fontId="5" fillId="6" borderId="62" xfId="0" applyNumberFormat="1" applyFont="1" applyFill="1" applyBorder="1" applyProtection="1">
      <protection locked="0"/>
    </xf>
    <xf numFmtId="1" fontId="5" fillId="6" borderId="58" xfId="0" applyNumberFormat="1" applyFont="1" applyFill="1" applyBorder="1" applyProtection="1">
      <protection locked="0"/>
    </xf>
    <xf numFmtId="1" fontId="5" fillId="12" borderId="58" xfId="0" applyNumberFormat="1" applyFont="1" applyFill="1" applyBorder="1"/>
    <xf numFmtId="1" fontId="5" fillId="10" borderId="58" xfId="0" applyNumberFormat="1" applyFont="1" applyFill="1" applyBorder="1"/>
    <xf numFmtId="1" fontId="5" fillId="0" borderId="1" xfId="0" applyNumberFormat="1" applyFont="1" applyBorder="1" applyAlignment="1">
      <alignment horizontal="left" vertical="center" wrapText="1"/>
    </xf>
    <xf numFmtId="1" fontId="5" fillId="0" borderId="41" xfId="0" applyNumberFormat="1" applyFont="1" applyBorder="1" applyAlignment="1">
      <alignment horizontal="right" wrapText="1"/>
    </xf>
    <xf numFmtId="1" fontId="5" fillId="0" borderId="46" xfId="0" applyNumberFormat="1" applyFont="1" applyBorder="1" applyAlignment="1">
      <alignment horizontal="right" wrapText="1"/>
    </xf>
    <xf numFmtId="1" fontId="5" fillId="0" borderId="8" xfId="0" applyNumberFormat="1" applyFont="1" applyBorder="1" applyAlignment="1">
      <alignment horizontal="right"/>
    </xf>
    <xf numFmtId="1" fontId="5" fillId="6" borderId="15" xfId="0" applyNumberFormat="1" applyFont="1" applyFill="1" applyBorder="1" applyProtection="1">
      <protection locked="0"/>
    </xf>
    <xf numFmtId="1" fontId="5" fillId="6" borderId="8" xfId="0" applyNumberFormat="1" applyFont="1" applyFill="1" applyBorder="1" applyProtection="1">
      <protection locked="0"/>
    </xf>
    <xf numFmtId="1" fontId="5" fillId="6" borderId="17" xfId="0" applyNumberFormat="1" applyFont="1" applyFill="1" applyBorder="1" applyProtection="1">
      <protection locked="0"/>
    </xf>
    <xf numFmtId="1" fontId="5" fillId="6" borderId="39" xfId="0" applyNumberFormat="1" applyFont="1" applyFill="1" applyBorder="1" applyProtection="1">
      <protection locked="0"/>
    </xf>
    <xf numFmtId="1" fontId="5" fillId="6" borderId="63" xfId="0" applyNumberFormat="1" applyFont="1" applyFill="1" applyBorder="1" applyProtection="1">
      <protection locked="0"/>
    </xf>
    <xf numFmtId="1" fontId="5" fillId="6" borderId="16" xfId="0" applyNumberFormat="1" applyFont="1" applyFill="1" applyBorder="1" applyProtection="1">
      <protection locked="0"/>
    </xf>
    <xf numFmtId="1" fontId="5" fillId="10" borderId="16" xfId="0" applyNumberFormat="1" applyFont="1" applyFill="1" applyBorder="1"/>
    <xf numFmtId="1" fontId="3" fillId="0" borderId="0" xfId="0" applyNumberFormat="1" applyFont="1"/>
    <xf numFmtId="1" fontId="3" fillId="0" borderId="1" xfId="0" applyNumberFormat="1" applyFont="1" applyBorder="1"/>
    <xf numFmtId="1" fontId="3" fillId="0" borderId="0" xfId="0" applyNumberFormat="1" applyFont="1" applyProtection="1">
      <protection locked="0"/>
    </xf>
    <xf numFmtId="1" fontId="3" fillId="5" borderId="0" xfId="0" applyNumberFormat="1" applyFont="1" applyFill="1" applyAlignment="1" applyProtection="1">
      <alignment vertical="center"/>
      <protection locked="0"/>
    </xf>
    <xf numFmtId="1" fontId="3" fillId="5" borderId="0" xfId="0" applyNumberFormat="1" applyFont="1" applyFill="1" applyAlignment="1">
      <alignment vertical="top" wrapText="1"/>
    </xf>
    <xf numFmtId="1" fontId="3" fillId="5" borderId="0" xfId="0" applyNumberFormat="1" applyFont="1" applyFill="1" applyProtection="1">
      <protection locked="0"/>
    </xf>
    <xf numFmtId="1" fontId="5" fillId="0" borderId="0" xfId="0" applyNumberFormat="1" applyFont="1" applyProtection="1">
      <protection locked="0"/>
    </xf>
    <xf numFmtId="1" fontId="5" fillId="0" borderId="19" xfId="0" applyNumberFormat="1" applyFont="1" applyBorder="1" applyAlignment="1">
      <alignment horizontal="right" wrapText="1"/>
    </xf>
    <xf numFmtId="1" fontId="5" fillId="0" borderId="20" xfId="0" applyNumberFormat="1" applyFont="1" applyBorder="1" applyAlignment="1">
      <alignment horizontal="right" wrapText="1"/>
    </xf>
    <xf numFmtId="1" fontId="5" fillId="12" borderId="28" xfId="0" applyNumberFormat="1" applyFont="1" applyFill="1" applyBorder="1"/>
    <xf numFmtId="1" fontId="5" fillId="0" borderId="65" xfId="0" applyNumberFormat="1" applyFont="1" applyBorder="1" applyAlignment="1">
      <alignment horizontal="left" vertical="center" wrapText="1"/>
    </xf>
    <xf numFmtId="1" fontId="5" fillId="0" borderId="32" xfId="0" applyNumberFormat="1" applyFont="1" applyBorder="1" applyAlignment="1">
      <alignment horizontal="right" wrapText="1"/>
    </xf>
    <xf numFmtId="1" fontId="5" fillId="0" borderId="33" xfId="0" applyNumberFormat="1" applyFont="1" applyBorder="1" applyAlignment="1">
      <alignment horizontal="right" wrapText="1"/>
    </xf>
    <xf numFmtId="1" fontId="5" fillId="0" borderId="35" xfId="0" applyNumberFormat="1" applyFont="1" applyBorder="1" applyAlignment="1">
      <alignment horizontal="right"/>
    </xf>
    <xf numFmtId="1" fontId="5" fillId="6" borderId="34" xfId="0" applyNumberFormat="1" applyFont="1" applyFill="1" applyBorder="1" applyProtection="1">
      <protection locked="0"/>
    </xf>
    <xf numFmtId="1" fontId="5" fillId="6" borderId="66" xfId="0" applyNumberFormat="1" applyFont="1" applyFill="1" applyBorder="1" applyProtection="1">
      <protection locked="0"/>
    </xf>
    <xf numFmtId="1" fontId="5" fillId="6" borderId="67" xfId="0" applyNumberFormat="1" applyFont="1" applyFill="1" applyBorder="1" applyProtection="1">
      <protection locked="0"/>
    </xf>
    <xf numFmtId="1" fontId="5" fillId="6" borderId="37" xfId="0" applyNumberFormat="1" applyFont="1" applyFill="1" applyBorder="1" applyProtection="1">
      <protection locked="0"/>
    </xf>
    <xf numFmtId="1" fontId="5" fillId="12" borderId="35" xfId="0" applyNumberFormat="1" applyFont="1" applyFill="1" applyBorder="1"/>
    <xf numFmtId="1" fontId="6" fillId="0" borderId="0" xfId="0" applyNumberFormat="1" applyFont="1"/>
    <xf numFmtId="1" fontId="5" fillId="5" borderId="64" xfId="0" applyNumberFormat="1" applyFont="1" applyFill="1" applyBorder="1" applyAlignment="1" applyProtection="1">
      <alignment vertical="center"/>
      <protection locked="0"/>
    </xf>
    <xf numFmtId="1" fontId="5" fillId="6" borderId="68" xfId="0" applyNumberFormat="1" applyFont="1" applyFill="1" applyBorder="1" applyProtection="1">
      <protection locked="0"/>
    </xf>
    <xf numFmtId="1" fontId="6" fillId="0" borderId="4" xfId="0" applyNumberFormat="1" applyFont="1" applyBorder="1"/>
    <xf numFmtId="1" fontId="3" fillId="4" borderId="0" xfId="0" applyNumberFormat="1" applyFont="1" applyFill="1" applyAlignment="1">
      <alignment vertical="center"/>
    </xf>
    <xf numFmtId="1" fontId="5" fillId="5" borderId="0" xfId="0" applyNumberFormat="1" applyFont="1" applyFill="1" applyAlignment="1">
      <alignment horizontal="left"/>
    </xf>
    <xf numFmtId="1" fontId="5" fillId="0" borderId="69" xfId="0" applyNumberFormat="1" applyFont="1" applyBorder="1" applyAlignment="1">
      <alignment horizontal="center" vertical="center" wrapText="1"/>
    </xf>
    <xf numFmtId="1" fontId="5" fillId="6" borderId="70" xfId="0" applyNumberFormat="1" applyFont="1" applyFill="1" applyBorder="1" applyProtection="1">
      <protection locked="0"/>
    </xf>
    <xf numFmtId="1" fontId="5" fillId="6" borderId="69" xfId="0" applyNumberFormat="1" applyFont="1" applyFill="1" applyBorder="1" applyProtection="1">
      <protection locked="0"/>
    </xf>
    <xf numFmtId="1" fontId="5" fillId="0" borderId="48" xfId="0" applyNumberFormat="1" applyFont="1" applyBorder="1" applyAlignment="1">
      <alignment horizontal="center" vertical="center" wrapText="1"/>
    </xf>
    <xf numFmtId="1" fontId="5" fillId="6" borderId="71" xfId="0" applyNumberFormat="1" applyFont="1" applyFill="1" applyBorder="1" applyProtection="1">
      <protection locked="0"/>
    </xf>
    <xf numFmtId="1" fontId="5" fillId="6" borderId="72" xfId="0" applyNumberFormat="1" applyFont="1" applyFill="1" applyBorder="1" applyProtection="1">
      <protection locked="0"/>
    </xf>
    <xf numFmtId="1" fontId="5" fillId="0" borderId="73" xfId="0" applyNumberFormat="1" applyFont="1" applyBorder="1" applyAlignment="1">
      <alignment horizontal="center" vertical="center" wrapText="1"/>
    </xf>
    <xf numFmtId="1" fontId="5" fillId="0" borderId="54" xfId="0" applyNumberFormat="1" applyFont="1" applyBorder="1" applyAlignment="1">
      <alignment horizontal="right" wrapText="1"/>
    </xf>
    <xf numFmtId="1" fontId="5" fillId="6" borderId="74" xfId="0" applyNumberFormat="1" applyFont="1" applyFill="1" applyBorder="1" applyProtection="1">
      <protection locked="0"/>
    </xf>
    <xf numFmtId="1" fontId="5" fillId="6" borderId="73" xfId="0" applyNumberFormat="1" applyFont="1" applyFill="1" applyBorder="1" applyProtection="1">
      <protection locked="0"/>
    </xf>
    <xf numFmtId="1" fontId="5" fillId="6" borderId="75" xfId="0" applyNumberFormat="1" applyFont="1" applyFill="1" applyBorder="1" applyProtection="1">
      <protection locked="0"/>
    </xf>
    <xf numFmtId="1" fontId="5" fillId="6" borderId="76" xfId="0" applyNumberFormat="1" applyFont="1" applyFill="1" applyBorder="1" applyProtection="1">
      <protection locked="0"/>
    </xf>
    <xf numFmtId="1" fontId="5" fillId="0" borderId="66" xfId="0" applyNumberFormat="1" applyFont="1" applyBorder="1" applyAlignment="1">
      <alignment horizontal="center" vertical="center" wrapText="1"/>
    </xf>
    <xf numFmtId="1" fontId="5" fillId="6" borderId="77" xfId="0" applyNumberFormat="1" applyFont="1" applyFill="1" applyBorder="1" applyProtection="1">
      <protection locked="0"/>
    </xf>
    <xf numFmtId="1" fontId="5" fillId="9" borderId="33" xfId="0" applyNumberFormat="1" applyFont="1" applyFill="1" applyBorder="1"/>
    <xf numFmtId="1" fontId="5" fillId="5" borderId="64" xfId="0" applyNumberFormat="1" applyFont="1" applyFill="1" applyBorder="1" applyAlignment="1">
      <alignment vertical="center"/>
    </xf>
    <xf numFmtId="1" fontId="3" fillId="0" borderId="0" xfId="0" applyNumberFormat="1" applyFont="1" applyAlignment="1">
      <alignment vertical="center"/>
    </xf>
    <xf numFmtId="1" fontId="5" fillId="0" borderId="4" xfId="0" applyNumberFormat="1" applyFont="1" applyBorder="1" applyAlignment="1">
      <alignment horizontal="center" vertical="center"/>
    </xf>
    <xf numFmtId="1" fontId="6" fillId="4" borderId="4" xfId="0" applyNumberFormat="1" applyFont="1" applyFill="1" applyBorder="1"/>
    <xf numFmtId="1" fontId="5" fillId="4" borderId="0" xfId="0" applyNumberFormat="1" applyFont="1" applyFill="1" applyAlignment="1">
      <alignment vertical="center"/>
    </xf>
    <xf numFmtId="1" fontId="5" fillId="0" borderId="69" xfId="0" applyNumberFormat="1" applyFont="1" applyBorder="1" applyAlignment="1">
      <alignment vertical="center" wrapText="1"/>
    </xf>
    <xf numFmtId="1" fontId="5" fillId="4" borderId="18" xfId="0" applyNumberFormat="1" applyFont="1" applyFill="1" applyBorder="1"/>
    <xf numFmtId="1" fontId="5" fillId="6" borderId="20" xfId="0" applyNumberFormat="1" applyFont="1" applyFill="1" applyBorder="1" applyProtection="1">
      <protection locked="0"/>
    </xf>
    <xf numFmtId="1" fontId="5" fillId="4" borderId="0" xfId="0" applyNumberFormat="1" applyFont="1" applyFill="1" applyProtection="1">
      <protection locked="0"/>
    </xf>
    <xf numFmtId="1" fontId="5" fillId="0" borderId="48" xfId="0" applyNumberFormat="1" applyFont="1" applyBorder="1" applyAlignment="1">
      <alignment vertical="center" wrapText="1"/>
    </xf>
    <xf numFmtId="1" fontId="5" fillId="4" borderId="22" xfId="0" applyNumberFormat="1" applyFont="1" applyFill="1" applyBorder="1"/>
    <xf numFmtId="1" fontId="5" fillId="0" borderId="64" xfId="0" applyNumberFormat="1" applyFont="1" applyBorder="1" applyAlignment="1">
      <alignment vertical="center" wrapText="1"/>
    </xf>
    <xf numFmtId="1" fontId="5" fillId="0" borderId="2" xfId="0" applyNumberFormat="1" applyFont="1" applyBorder="1" applyAlignment="1">
      <alignment horizontal="left" vertical="center" wrapText="1"/>
    </xf>
    <xf numFmtId="1" fontId="5" fillId="6" borderId="19" xfId="0" applyNumberFormat="1" applyFont="1" applyFill="1" applyBorder="1" applyAlignment="1" applyProtection="1">
      <alignment horizontal="right"/>
      <protection locked="0"/>
    </xf>
    <xf numFmtId="1" fontId="5" fillId="6" borderId="69" xfId="0" applyNumberFormat="1" applyFont="1" applyFill="1" applyBorder="1" applyAlignment="1" applyProtection="1">
      <alignment horizontal="right"/>
      <protection locked="0"/>
    </xf>
    <xf numFmtId="1" fontId="5" fillId="6" borderId="21" xfId="0" applyNumberFormat="1" applyFont="1" applyFill="1" applyBorder="1" applyAlignment="1" applyProtection="1">
      <alignment horizontal="right"/>
      <protection locked="0"/>
    </xf>
    <xf numFmtId="1" fontId="5" fillId="6" borderId="68" xfId="0" applyNumberFormat="1" applyFont="1" applyFill="1" applyBorder="1" applyAlignment="1" applyProtection="1">
      <alignment horizontal="right"/>
      <protection locked="0"/>
    </xf>
    <xf numFmtId="1" fontId="5" fillId="0" borderId="7" xfId="0" applyNumberFormat="1" applyFont="1" applyBorder="1" applyAlignment="1">
      <alignment horizontal="left" vertical="center" wrapText="1"/>
    </xf>
    <xf numFmtId="1" fontId="5" fillId="0" borderId="72" xfId="0" applyNumberFormat="1" applyFont="1" applyBorder="1" applyAlignment="1">
      <alignment horizontal="center" vertical="center" wrapText="1"/>
    </xf>
    <xf numFmtId="1" fontId="5" fillId="0" borderId="38" xfId="0" applyNumberFormat="1" applyFont="1" applyBorder="1" applyAlignment="1">
      <alignment horizontal="right" wrapText="1"/>
    </xf>
    <xf numFmtId="1" fontId="5" fillId="6" borderId="27" xfId="0" applyNumberFormat="1" applyFont="1" applyFill="1" applyBorder="1" applyAlignment="1" applyProtection="1">
      <alignment horizontal="right" wrapText="1"/>
      <protection locked="0"/>
    </xf>
    <xf numFmtId="1" fontId="5" fillId="6" borderId="28" xfId="0" applyNumberFormat="1" applyFont="1" applyFill="1" applyBorder="1" applyAlignment="1" applyProtection="1">
      <alignment horizontal="right" wrapText="1"/>
      <protection locked="0"/>
    </xf>
    <xf numFmtId="1" fontId="5" fillId="6" borderId="25" xfId="0" applyNumberFormat="1" applyFont="1" applyFill="1" applyBorder="1" applyAlignment="1" applyProtection="1">
      <alignment horizontal="right" wrapText="1"/>
      <protection locked="0"/>
    </xf>
    <xf numFmtId="1" fontId="5" fillId="6" borderId="72" xfId="0" applyNumberFormat="1" applyFont="1" applyFill="1" applyBorder="1" applyAlignment="1" applyProtection="1">
      <alignment horizontal="right" wrapText="1"/>
      <protection locked="0"/>
    </xf>
    <xf numFmtId="1" fontId="5" fillId="6" borderId="26" xfId="0" applyNumberFormat="1" applyFont="1" applyFill="1" applyBorder="1" applyAlignment="1" applyProtection="1">
      <alignment horizontal="right" wrapText="1"/>
      <protection locked="0"/>
    </xf>
    <xf numFmtId="1" fontId="5" fillId="6" borderId="71" xfId="0" applyNumberFormat="1" applyFont="1" applyFill="1" applyBorder="1" applyAlignment="1" applyProtection="1">
      <alignment horizontal="right" wrapText="1"/>
      <protection locked="0"/>
    </xf>
    <xf numFmtId="1" fontId="5" fillId="6" borderId="48" xfId="0" applyNumberFormat="1" applyFont="1" applyFill="1" applyBorder="1" applyAlignment="1" applyProtection="1">
      <alignment horizontal="right" wrapText="1"/>
      <protection locked="0"/>
    </xf>
    <xf numFmtId="1" fontId="5" fillId="6" borderId="49" xfId="0" applyNumberFormat="1" applyFont="1" applyFill="1" applyBorder="1" applyAlignment="1" applyProtection="1">
      <alignment horizontal="right" wrapText="1"/>
      <protection locked="0"/>
    </xf>
    <xf numFmtId="1" fontId="5" fillId="0" borderId="78" xfId="0" applyNumberFormat="1" applyFont="1" applyBorder="1" applyAlignment="1">
      <alignment horizontal="right" wrapText="1"/>
    </xf>
    <xf numFmtId="1" fontId="5" fillId="0" borderId="79" xfId="0" applyNumberFormat="1" applyFont="1" applyBorder="1" applyAlignment="1">
      <alignment horizontal="right" wrapText="1"/>
    </xf>
    <xf numFmtId="1" fontId="5" fillId="0" borderId="80" xfId="0" applyNumberFormat="1" applyFont="1" applyBorder="1" applyAlignment="1">
      <alignment horizontal="right" wrapText="1"/>
    </xf>
    <xf numFmtId="1" fontId="5" fillId="6" borderId="81" xfId="0" applyNumberFormat="1" applyFont="1" applyFill="1" applyBorder="1" applyAlignment="1" applyProtection="1">
      <alignment horizontal="right" wrapText="1"/>
      <protection locked="0"/>
    </xf>
    <xf numFmtId="1" fontId="5" fillId="6" borderId="82" xfId="0" applyNumberFormat="1" applyFont="1" applyFill="1" applyBorder="1" applyAlignment="1" applyProtection="1">
      <alignment horizontal="right" wrapText="1"/>
      <protection locked="0"/>
    </xf>
    <xf numFmtId="1" fontId="5" fillId="6" borderId="83" xfId="0" applyNumberFormat="1" applyFont="1" applyFill="1" applyBorder="1" applyAlignment="1" applyProtection="1">
      <alignment horizontal="right" wrapText="1"/>
      <protection locked="0"/>
    </xf>
    <xf numFmtId="1" fontId="5" fillId="6" borderId="84" xfId="0" applyNumberFormat="1" applyFont="1" applyFill="1" applyBorder="1" applyAlignment="1" applyProtection="1">
      <alignment horizontal="right" wrapText="1"/>
      <protection locked="0"/>
    </xf>
    <xf numFmtId="1" fontId="5" fillId="6" borderId="85" xfId="0" applyNumberFormat="1" applyFont="1" applyFill="1" applyBorder="1" applyAlignment="1" applyProtection="1">
      <alignment horizontal="right" wrapText="1"/>
      <protection locked="0"/>
    </xf>
    <xf numFmtId="1" fontId="5" fillId="6" borderId="86" xfId="0" applyNumberFormat="1" applyFont="1" applyFill="1" applyBorder="1" applyAlignment="1" applyProtection="1">
      <alignment horizontal="right" wrapText="1"/>
      <protection locked="0"/>
    </xf>
    <xf numFmtId="1" fontId="5" fillId="6" borderId="87" xfId="0" applyNumberFormat="1" applyFont="1" applyFill="1" applyBorder="1" applyAlignment="1" applyProtection="1">
      <alignment horizontal="right" wrapText="1"/>
      <protection locked="0"/>
    </xf>
    <xf numFmtId="1" fontId="5" fillId="6" borderId="88" xfId="0" applyNumberFormat="1" applyFont="1" applyFill="1" applyBorder="1" applyAlignment="1" applyProtection="1">
      <alignment horizontal="right" wrapText="1"/>
      <protection locked="0"/>
    </xf>
    <xf numFmtId="1" fontId="5" fillId="0" borderId="40" xfId="0" applyNumberFormat="1" applyFont="1" applyBorder="1" applyAlignment="1">
      <alignment horizontal="right" wrapText="1"/>
    </xf>
    <xf numFmtId="1" fontId="5" fillId="6" borderId="12" xfId="0" applyNumberFormat="1" applyFont="1" applyFill="1" applyBorder="1" applyAlignment="1" applyProtection="1">
      <alignment horizontal="right" wrapText="1"/>
      <protection locked="0"/>
    </xf>
    <xf numFmtId="1" fontId="5" fillId="6" borderId="60" xfId="0" applyNumberFormat="1" applyFont="1" applyFill="1" applyBorder="1" applyAlignment="1" applyProtection="1">
      <alignment horizontal="right" wrapText="1"/>
      <protection locked="0"/>
    </xf>
    <xf numFmtId="1" fontId="5" fillId="6" borderId="61" xfId="0" applyNumberFormat="1" applyFont="1" applyFill="1" applyBorder="1" applyAlignment="1" applyProtection="1">
      <alignment horizontal="right" wrapText="1"/>
      <protection locked="0"/>
    </xf>
    <xf numFmtId="1" fontId="5" fillId="6" borderId="89" xfId="0" applyNumberFormat="1" applyFont="1" applyFill="1" applyBorder="1" applyAlignment="1" applyProtection="1">
      <alignment horizontal="right" wrapText="1"/>
      <protection locked="0"/>
    </xf>
    <xf numFmtId="1" fontId="5" fillId="6" borderId="57" xfId="0" applyNumberFormat="1" applyFont="1" applyFill="1" applyBorder="1" applyAlignment="1" applyProtection="1">
      <alignment horizontal="right" wrapText="1"/>
      <protection locked="0"/>
    </xf>
    <xf numFmtId="1" fontId="5" fillId="6" borderId="90" xfId="0" applyNumberFormat="1" applyFont="1" applyFill="1" applyBorder="1" applyAlignment="1" applyProtection="1">
      <alignment horizontal="right" wrapText="1"/>
      <protection locked="0"/>
    </xf>
    <xf numFmtId="1" fontId="5" fillId="6" borderId="91" xfId="0" applyNumberFormat="1" applyFont="1" applyFill="1" applyBorder="1" applyAlignment="1" applyProtection="1">
      <alignment horizontal="right" wrapText="1"/>
      <protection locked="0"/>
    </xf>
    <xf numFmtId="1" fontId="5" fillId="6" borderId="92" xfId="0" applyNumberFormat="1" applyFont="1" applyFill="1" applyBorder="1" applyAlignment="1" applyProtection="1">
      <alignment horizontal="right" wrapText="1"/>
      <protection locked="0"/>
    </xf>
    <xf numFmtId="1" fontId="5" fillId="10" borderId="59" xfId="0" applyNumberFormat="1" applyFont="1" applyFill="1" applyBorder="1" applyAlignment="1">
      <alignment horizontal="right" wrapText="1"/>
    </xf>
    <xf numFmtId="1" fontId="5" fillId="0" borderId="9" xfId="0" applyNumberFormat="1" applyFont="1" applyBorder="1" applyAlignment="1">
      <alignment horizontal="right" wrapText="1"/>
    </xf>
    <xf numFmtId="1" fontId="5" fillId="6" borderId="54" xfId="0" applyNumberFormat="1" applyFont="1" applyFill="1" applyBorder="1" applyAlignment="1" applyProtection="1">
      <alignment horizontal="right" wrapText="1"/>
      <protection locked="0"/>
    </xf>
    <xf numFmtId="1" fontId="5" fillId="6" borderId="9" xfId="0" applyNumberFormat="1" applyFont="1" applyFill="1" applyBorder="1" applyAlignment="1" applyProtection="1">
      <alignment horizontal="right" wrapText="1"/>
      <protection locked="0"/>
    </xf>
    <xf numFmtId="1" fontId="5" fillId="6" borderId="38" xfId="0" applyNumberFormat="1" applyFont="1" applyFill="1" applyBorder="1" applyAlignment="1" applyProtection="1">
      <alignment horizontal="right" wrapText="1"/>
      <protection locked="0"/>
    </xf>
    <xf numFmtId="1" fontId="5" fillId="6" borderId="0" xfId="0" applyNumberFormat="1" applyFont="1" applyFill="1" applyAlignment="1" applyProtection="1">
      <alignment horizontal="right" wrapText="1"/>
      <protection locked="0"/>
    </xf>
    <xf numFmtId="1" fontId="5" fillId="6" borderId="24" xfId="0" applyNumberFormat="1" applyFont="1" applyFill="1" applyBorder="1" applyAlignment="1" applyProtection="1">
      <alignment horizontal="right" wrapText="1"/>
      <protection locked="0"/>
    </xf>
    <xf numFmtId="1" fontId="5" fillId="6" borderId="93" xfId="0" applyNumberFormat="1" applyFont="1" applyFill="1" applyBorder="1" applyAlignment="1" applyProtection="1">
      <alignment horizontal="right" wrapText="1"/>
      <protection locked="0"/>
    </xf>
    <xf numFmtId="1" fontId="5" fillId="6" borderId="64" xfId="0" applyNumberFormat="1" applyFont="1" applyFill="1" applyBorder="1" applyAlignment="1" applyProtection="1">
      <alignment horizontal="right" wrapText="1"/>
      <protection locked="0"/>
    </xf>
    <xf numFmtId="1" fontId="5" fillId="6" borderId="94" xfId="0" applyNumberFormat="1" applyFont="1" applyFill="1" applyBorder="1" applyAlignment="1" applyProtection="1">
      <alignment horizontal="right" wrapText="1"/>
      <protection locked="0"/>
    </xf>
    <xf numFmtId="1" fontId="5" fillId="10" borderId="9" xfId="0" applyNumberFormat="1" applyFont="1" applyFill="1" applyBorder="1" applyAlignment="1">
      <alignment horizontal="right" wrapText="1"/>
    </xf>
    <xf numFmtId="1" fontId="5" fillId="0" borderId="72" xfId="0" applyNumberFormat="1" applyFont="1" applyBorder="1" applyAlignment="1">
      <alignment horizontal="right" wrapText="1"/>
    </xf>
    <xf numFmtId="1" fontId="5" fillId="10" borderId="28" xfId="0" applyNumberFormat="1" applyFont="1" applyFill="1" applyBorder="1" applyAlignment="1">
      <alignment horizontal="right" wrapText="1"/>
    </xf>
    <xf numFmtId="1" fontId="5" fillId="0" borderId="35" xfId="0" applyNumberFormat="1" applyFont="1" applyBorder="1" applyAlignment="1">
      <alignment horizontal="right" wrapText="1"/>
    </xf>
    <xf numFmtId="1" fontId="5" fillId="6" borderId="15" xfId="0" applyNumberFormat="1" applyFont="1" applyFill="1" applyBorder="1" applyAlignment="1" applyProtection="1">
      <alignment horizontal="right" wrapText="1"/>
      <protection locked="0"/>
    </xf>
    <xf numFmtId="1" fontId="5" fillId="6" borderId="8" xfId="0" applyNumberFormat="1" applyFont="1" applyFill="1" applyBorder="1" applyAlignment="1" applyProtection="1">
      <alignment horizontal="right" wrapText="1"/>
      <protection locked="0"/>
    </xf>
    <xf numFmtId="1" fontId="5" fillId="6" borderId="39" xfId="0" applyNumberFormat="1" applyFont="1" applyFill="1" applyBorder="1" applyAlignment="1" applyProtection="1">
      <alignment horizontal="right" wrapText="1"/>
      <protection locked="0"/>
    </xf>
    <xf numFmtId="1" fontId="5" fillId="6" borderId="1" xfId="0" applyNumberFormat="1" applyFont="1" applyFill="1" applyBorder="1" applyAlignment="1" applyProtection="1">
      <alignment horizontal="right" wrapText="1"/>
      <protection locked="0"/>
    </xf>
    <xf numFmtId="1" fontId="5" fillId="6" borderId="17" xfId="0" applyNumberFormat="1" applyFont="1" applyFill="1" applyBorder="1" applyAlignment="1" applyProtection="1">
      <alignment horizontal="right" wrapText="1"/>
      <protection locked="0"/>
    </xf>
    <xf numFmtId="1" fontId="5" fillId="6" borderId="95" xfId="0" applyNumberFormat="1" applyFont="1" applyFill="1" applyBorder="1" applyAlignment="1" applyProtection="1">
      <alignment horizontal="right" wrapText="1"/>
      <protection locked="0"/>
    </xf>
    <xf numFmtId="1" fontId="5" fillId="6" borderId="96" xfId="0" applyNumberFormat="1" applyFont="1" applyFill="1" applyBorder="1" applyAlignment="1" applyProtection="1">
      <alignment horizontal="right" wrapText="1"/>
      <protection locked="0"/>
    </xf>
    <xf numFmtId="1" fontId="5" fillId="10" borderId="8" xfId="0" applyNumberFormat="1" applyFont="1" applyFill="1" applyBorder="1" applyAlignment="1">
      <alignment horizontal="right" wrapText="1"/>
    </xf>
    <xf numFmtId="1" fontId="5" fillId="0" borderId="18" xfId="0" applyNumberFormat="1" applyFont="1" applyBorder="1" applyAlignment="1">
      <alignment horizontal="center" vertical="center" wrapText="1"/>
    </xf>
    <xf numFmtId="1" fontId="5" fillId="6" borderId="18" xfId="0" applyNumberFormat="1" applyFont="1" applyFill="1" applyBorder="1" applyAlignment="1" applyProtection="1">
      <alignment horizontal="right" wrapText="1"/>
      <protection locked="0"/>
    </xf>
    <xf numFmtId="1" fontId="5" fillId="0" borderId="22" xfId="0" applyNumberFormat="1" applyFont="1" applyBorder="1" applyAlignment="1">
      <alignment horizontal="center" vertical="center" wrapText="1"/>
    </xf>
    <xf numFmtId="1" fontId="5" fillId="6" borderId="22" xfId="0" applyNumberFormat="1" applyFont="1" applyFill="1" applyBorder="1" applyAlignment="1" applyProtection="1">
      <alignment horizontal="right" wrapText="1"/>
      <protection locked="0"/>
    </xf>
    <xf numFmtId="1" fontId="5" fillId="0" borderId="65" xfId="0" applyNumberFormat="1" applyFont="1" applyBorder="1" applyAlignment="1">
      <alignment horizontal="center" vertical="center" wrapText="1"/>
    </xf>
    <xf numFmtId="1" fontId="5" fillId="6" borderId="65" xfId="0" applyNumberFormat="1" applyFont="1" applyFill="1" applyBorder="1" applyAlignment="1" applyProtection="1">
      <alignment horizontal="right" wrapText="1"/>
      <protection locked="0"/>
    </xf>
    <xf numFmtId="1" fontId="3" fillId="0" borderId="97" xfId="0" applyNumberFormat="1" applyFont="1" applyBorder="1"/>
    <xf numFmtId="1" fontId="3" fillId="0" borderId="98" xfId="0" applyNumberFormat="1" applyFont="1" applyBorder="1"/>
    <xf numFmtId="1" fontId="2" fillId="4" borderId="64" xfId="0" applyNumberFormat="1" applyFont="1" applyFill="1" applyBorder="1"/>
    <xf numFmtId="1" fontId="2" fillId="5" borderId="64" xfId="0" applyNumberFormat="1" applyFont="1" applyFill="1" applyBorder="1"/>
    <xf numFmtId="1" fontId="5" fillId="6" borderId="41" xfId="0" applyNumberFormat="1" applyFont="1" applyFill="1" applyBorder="1" applyAlignment="1" applyProtection="1">
      <alignment horizontal="right"/>
      <protection locked="0"/>
    </xf>
    <xf numFmtId="1" fontId="5" fillId="6" borderId="42" xfId="0" applyNumberFormat="1" applyFont="1" applyFill="1" applyBorder="1" applyAlignment="1" applyProtection="1">
      <alignment horizontal="right"/>
      <protection locked="0"/>
    </xf>
    <xf numFmtId="1" fontId="5" fillId="6" borderId="45" xfId="0" applyNumberFormat="1" applyFont="1" applyFill="1" applyBorder="1" applyAlignment="1" applyProtection="1">
      <alignment horizontal="right"/>
      <protection locked="0"/>
    </xf>
    <xf numFmtId="1" fontId="5" fillId="6" borderId="99" xfId="0" applyNumberFormat="1" applyFont="1" applyFill="1" applyBorder="1" applyAlignment="1" applyProtection="1">
      <alignment horizontal="right"/>
      <protection locked="0"/>
    </xf>
    <xf numFmtId="1" fontId="5" fillId="6" borderId="44" xfId="0" applyNumberFormat="1" applyFont="1" applyFill="1" applyBorder="1" applyAlignment="1" applyProtection="1">
      <alignment horizontal="right"/>
      <protection locked="0"/>
    </xf>
    <xf numFmtId="1" fontId="5" fillId="6" borderId="40" xfId="0" applyNumberFormat="1" applyFont="1" applyFill="1" applyBorder="1" applyAlignment="1" applyProtection="1">
      <alignment horizontal="right"/>
      <protection locked="0"/>
    </xf>
    <xf numFmtId="1" fontId="5" fillId="6" borderId="27" xfId="0" applyNumberFormat="1" applyFont="1" applyFill="1" applyBorder="1" applyAlignment="1" applyProtection="1">
      <alignment horizontal="right"/>
      <protection locked="0"/>
    </xf>
    <xf numFmtId="1" fontId="5" fillId="6" borderId="26" xfId="0" applyNumberFormat="1" applyFont="1" applyFill="1" applyBorder="1" applyAlignment="1" applyProtection="1">
      <alignment horizontal="right"/>
      <protection locked="0"/>
    </xf>
    <xf numFmtId="1" fontId="5" fillId="6" borderId="25" xfId="0" applyNumberFormat="1" applyFont="1" applyFill="1" applyBorder="1" applyAlignment="1" applyProtection="1">
      <alignment horizontal="right"/>
      <protection locked="0"/>
    </xf>
    <xf numFmtId="1" fontId="5" fillId="6" borderId="71" xfId="0" applyNumberFormat="1" applyFont="1" applyFill="1" applyBorder="1" applyAlignment="1" applyProtection="1">
      <alignment horizontal="right"/>
      <protection locked="0"/>
    </xf>
    <xf numFmtId="1" fontId="5" fillId="6" borderId="49" xfId="0" applyNumberFormat="1" applyFont="1" applyFill="1" applyBorder="1" applyAlignment="1" applyProtection="1">
      <alignment horizontal="right"/>
      <protection locked="0"/>
    </xf>
    <xf numFmtId="1" fontId="5" fillId="6" borderId="32" xfId="0" applyNumberFormat="1" applyFont="1" applyFill="1" applyBorder="1" applyAlignment="1" applyProtection="1">
      <alignment horizontal="right"/>
      <protection locked="0"/>
    </xf>
    <xf numFmtId="1" fontId="5" fillId="6" borderId="34" xfId="0" applyNumberFormat="1" applyFont="1" applyFill="1" applyBorder="1" applyAlignment="1" applyProtection="1">
      <alignment horizontal="right"/>
      <protection locked="0"/>
    </xf>
    <xf numFmtId="1" fontId="5" fillId="6" borderId="37" xfId="0" applyNumberFormat="1" applyFont="1" applyFill="1" applyBorder="1" applyAlignment="1" applyProtection="1">
      <alignment horizontal="right"/>
      <protection locked="0"/>
    </xf>
    <xf numFmtId="1" fontId="5" fillId="6" borderId="77" xfId="0" applyNumberFormat="1" applyFont="1" applyFill="1" applyBorder="1" applyAlignment="1" applyProtection="1">
      <alignment horizontal="right"/>
      <protection locked="0"/>
    </xf>
    <xf numFmtId="1" fontId="5" fillId="6" borderId="67" xfId="0" applyNumberFormat="1" applyFont="1" applyFill="1" applyBorder="1" applyAlignment="1" applyProtection="1">
      <alignment horizontal="right"/>
      <protection locked="0"/>
    </xf>
    <xf numFmtId="1" fontId="5" fillId="6" borderId="35" xfId="0" applyNumberFormat="1" applyFont="1" applyFill="1" applyBorder="1" applyAlignment="1" applyProtection="1">
      <alignment horizontal="right"/>
      <protection locked="0"/>
    </xf>
    <xf numFmtId="1" fontId="5" fillId="4" borderId="10" xfId="0" applyNumberFormat="1" applyFont="1" applyFill="1" applyBorder="1" applyAlignment="1">
      <alignment horizontal="center" vertical="center" wrapText="1"/>
    </xf>
    <xf numFmtId="1" fontId="5" fillId="6" borderId="102" xfId="0" applyNumberFormat="1" applyFont="1" applyFill="1" applyBorder="1" applyAlignment="1" applyProtection="1">
      <alignment horizontal="right"/>
      <protection locked="0"/>
    </xf>
    <xf numFmtId="1" fontId="5" fillId="6" borderId="103" xfId="0" applyNumberFormat="1" applyFont="1" applyFill="1" applyBorder="1" applyAlignment="1" applyProtection="1">
      <alignment horizontal="right"/>
      <protection locked="0"/>
    </xf>
    <xf numFmtId="1" fontId="5" fillId="0" borderId="41" xfId="0" applyNumberFormat="1" applyFont="1" applyBorder="1" applyAlignment="1">
      <alignment horizontal="right"/>
    </xf>
    <xf numFmtId="1" fontId="5" fillId="6" borderId="104" xfId="0" applyNumberFormat="1" applyFont="1" applyFill="1" applyBorder="1" applyAlignment="1" applyProtection="1">
      <alignment horizontal="right"/>
      <protection locked="0"/>
    </xf>
    <xf numFmtId="1" fontId="5" fillId="6" borderId="105" xfId="0" applyNumberFormat="1" applyFont="1" applyFill="1" applyBorder="1" applyAlignment="1" applyProtection="1">
      <alignment horizontal="right"/>
      <protection locked="0"/>
    </xf>
    <xf numFmtId="1" fontId="5" fillId="6" borderId="46" xfId="0" applyNumberFormat="1" applyFont="1" applyFill="1" applyBorder="1" applyAlignment="1" applyProtection="1">
      <alignment horizontal="right"/>
      <protection locked="0"/>
    </xf>
    <xf numFmtId="1" fontId="5" fillId="6" borderId="106" xfId="0" applyNumberFormat="1" applyFont="1" applyFill="1" applyBorder="1" applyAlignment="1" applyProtection="1">
      <alignment horizontal="right"/>
      <protection locked="0"/>
    </xf>
    <xf numFmtId="1" fontId="5" fillId="0" borderId="15" xfId="0" applyNumberFormat="1" applyFont="1" applyBorder="1" applyAlignment="1">
      <alignment horizontal="right"/>
    </xf>
    <xf numFmtId="1" fontId="5" fillId="0" borderId="16" xfId="0" applyNumberFormat="1" applyFont="1" applyBorder="1" applyAlignment="1">
      <alignment horizontal="right" wrapText="1"/>
    </xf>
    <xf numFmtId="1" fontId="5" fillId="6" borderId="15" xfId="0" applyNumberFormat="1" applyFont="1" applyFill="1" applyBorder="1" applyAlignment="1" applyProtection="1">
      <alignment horizontal="right"/>
      <protection locked="0"/>
    </xf>
    <xf numFmtId="1" fontId="5" fillId="6" borderId="63" xfId="0" applyNumberFormat="1" applyFont="1" applyFill="1" applyBorder="1" applyAlignment="1" applyProtection="1">
      <alignment horizontal="right"/>
      <protection locked="0"/>
    </xf>
    <xf numFmtId="1" fontId="5" fillId="6" borderId="101" xfId="0" applyNumberFormat="1" applyFont="1" applyFill="1" applyBorder="1" applyAlignment="1" applyProtection="1">
      <alignment horizontal="right"/>
      <protection locked="0"/>
    </xf>
    <xf numFmtId="1" fontId="2" fillId="4" borderId="0" xfId="0" applyNumberFormat="1" applyFont="1" applyFill="1" applyProtection="1">
      <protection locked="0"/>
    </xf>
    <xf numFmtId="1" fontId="5" fillId="0" borderId="19" xfId="0" applyNumberFormat="1" applyFont="1" applyBorder="1" applyAlignment="1">
      <alignment horizontal="center" vertical="center" wrapText="1"/>
    </xf>
    <xf numFmtId="1" fontId="5" fillId="0" borderId="20" xfId="0" applyNumberFormat="1" applyFont="1" applyBorder="1" applyAlignment="1">
      <alignment horizontal="center" vertical="center" wrapText="1"/>
    </xf>
    <xf numFmtId="1" fontId="5" fillId="5" borderId="69" xfId="0" applyNumberFormat="1" applyFont="1" applyFill="1" applyBorder="1" applyAlignment="1">
      <alignment vertical="center" wrapText="1"/>
    </xf>
    <xf numFmtId="1" fontId="5" fillId="9" borderId="20" xfId="0" applyNumberFormat="1" applyFont="1" applyFill="1" applyBorder="1" applyAlignment="1">
      <alignment horizontal="right"/>
    </xf>
    <xf numFmtId="1" fontId="5" fillId="5" borderId="48" xfId="0" applyNumberFormat="1" applyFont="1" applyFill="1" applyBorder="1" applyAlignment="1">
      <alignment vertical="center"/>
    </xf>
    <xf numFmtId="1" fontId="5" fillId="10" borderId="27" xfId="0" applyNumberFormat="1" applyFont="1" applyFill="1" applyBorder="1" applyAlignment="1">
      <alignment horizontal="right"/>
    </xf>
    <xf numFmtId="1" fontId="5" fillId="10" borderId="30" xfId="0" applyNumberFormat="1" applyFont="1" applyFill="1" applyBorder="1" applyAlignment="1">
      <alignment horizontal="right"/>
    </xf>
    <xf numFmtId="1" fontId="5" fillId="0" borderId="18" xfId="0" applyNumberFormat="1" applyFont="1" applyBorder="1" applyAlignment="1">
      <alignment horizontal="left" wrapText="1"/>
    </xf>
    <xf numFmtId="1" fontId="5" fillId="0" borderId="18" xfId="0" applyNumberFormat="1" applyFont="1" applyBorder="1"/>
    <xf numFmtId="1" fontId="5" fillId="0" borderId="65" xfId="0" applyNumberFormat="1" applyFont="1" applyBorder="1" applyAlignment="1">
      <alignment horizontal="left" wrapText="1"/>
    </xf>
    <xf numFmtId="1" fontId="5" fillId="0" borderId="65" xfId="0" applyNumberFormat="1" applyFont="1" applyBorder="1"/>
    <xf numFmtId="1" fontId="5" fillId="6" borderId="33" xfId="0" applyNumberFormat="1" applyFont="1" applyFill="1" applyBorder="1" applyProtection="1">
      <protection locked="0"/>
    </xf>
    <xf numFmtId="1" fontId="5" fillId="4" borderId="0" xfId="0" applyNumberFormat="1" applyFont="1" applyFill="1" applyAlignment="1">
      <alignment wrapText="1"/>
    </xf>
    <xf numFmtId="1" fontId="5" fillId="0" borderId="18" xfId="0" applyNumberFormat="1" applyFont="1" applyBorder="1" applyAlignment="1">
      <alignment wrapText="1"/>
    </xf>
    <xf numFmtId="1" fontId="5" fillId="6" borderId="18" xfId="0" applyNumberFormat="1" applyFont="1" applyFill="1" applyBorder="1" applyProtection="1">
      <protection locked="0"/>
    </xf>
    <xf numFmtId="1" fontId="5" fillId="0" borderId="47" xfId="0" applyNumberFormat="1" applyFont="1" applyBorder="1" applyAlignment="1">
      <alignment wrapText="1"/>
    </xf>
    <xf numFmtId="1" fontId="5" fillId="6" borderId="47" xfId="0" applyNumberFormat="1" applyFont="1" applyFill="1" applyBorder="1" applyProtection="1">
      <protection locked="0"/>
    </xf>
    <xf numFmtId="1" fontId="5" fillId="0" borderId="22" xfId="0" applyNumberFormat="1" applyFont="1" applyBorder="1" applyAlignment="1">
      <alignment horizontal="left" wrapText="1"/>
    </xf>
    <xf numFmtId="1" fontId="5" fillId="6" borderId="22" xfId="0" applyNumberFormat="1" applyFont="1" applyFill="1" applyBorder="1" applyProtection="1">
      <protection locked="0"/>
    </xf>
    <xf numFmtId="1" fontId="5" fillId="0" borderId="107" xfId="0" applyNumberFormat="1" applyFont="1" applyBorder="1" applyAlignment="1">
      <alignment horizontal="left" wrapText="1"/>
    </xf>
    <xf numFmtId="1" fontId="5" fillId="6" borderId="107" xfId="0" applyNumberFormat="1" applyFont="1" applyFill="1" applyBorder="1" applyProtection="1">
      <protection locked="0"/>
    </xf>
    <xf numFmtId="1" fontId="5" fillId="0" borderId="107" xfId="0" applyNumberFormat="1" applyFont="1" applyBorder="1" applyAlignment="1">
      <alignment wrapText="1"/>
    </xf>
    <xf numFmtId="1" fontId="5" fillId="5" borderId="0" xfId="0" applyNumberFormat="1" applyFont="1" applyFill="1"/>
    <xf numFmtId="1" fontId="5" fillId="0" borderId="69" xfId="0" applyNumberFormat="1" applyFont="1" applyBorder="1"/>
    <xf numFmtId="1" fontId="5" fillId="0" borderId="66" xfId="0" applyNumberFormat="1" applyFont="1" applyBorder="1" applyAlignment="1">
      <alignment vertical="center"/>
    </xf>
    <xf numFmtId="1" fontId="5" fillId="9" borderId="20" xfId="0" applyNumberFormat="1" applyFont="1" applyFill="1" applyBorder="1"/>
    <xf numFmtId="1" fontId="5" fillId="9" borderId="16" xfId="0" applyNumberFormat="1" applyFont="1" applyFill="1" applyBorder="1"/>
    <xf numFmtId="1" fontId="5" fillId="9" borderId="8" xfId="0" applyNumberFormat="1" applyFont="1" applyFill="1" applyBorder="1"/>
    <xf numFmtId="1" fontId="6" fillId="0" borderId="2" xfId="0" applyNumberFormat="1" applyFont="1" applyBorder="1"/>
    <xf numFmtId="1" fontId="5" fillId="0" borderId="69" xfId="0" applyNumberFormat="1" applyFont="1" applyBorder="1" applyAlignment="1">
      <alignment vertical="center"/>
    </xf>
    <xf numFmtId="1" fontId="5" fillId="0" borderId="22" xfId="0" applyNumberFormat="1" applyFont="1" applyBorder="1"/>
    <xf numFmtId="1" fontId="5" fillId="4" borderId="6" xfId="0" applyNumberFormat="1" applyFont="1" applyFill="1" applyBorder="1" applyAlignment="1">
      <alignment horizontal="right" wrapText="1"/>
    </xf>
    <xf numFmtId="1" fontId="5" fillId="4" borderId="13" xfId="0" applyNumberFormat="1" applyFont="1" applyFill="1" applyBorder="1" applyAlignment="1">
      <alignment horizontal="right"/>
    </xf>
    <xf numFmtId="1" fontId="5" fillId="9" borderId="40" xfId="0" applyNumberFormat="1" applyFont="1" applyFill="1" applyBorder="1" applyAlignment="1">
      <alignment horizontal="right"/>
    </xf>
    <xf numFmtId="1" fontId="5" fillId="9" borderId="99" xfId="0" applyNumberFormat="1" applyFont="1" applyFill="1" applyBorder="1" applyAlignment="1">
      <alignment horizontal="right"/>
    </xf>
    <xf numFmtId="1" fontId="5" fillId="4" borderId="54" xfId="0" applyNumberFormat="1" applyFont="1" applyFill="1" applyBorder="1" applyAlignment="1">
      <alignment horizontal="right" wrapText="1"/>
    </xf>
    <xf numFmtId="1" fontId="5" fillId="4" borderId="51" xfId="0" applyNumberFormat="1" applyFont="1" applyFill="1" applyBorder="1" applyAlignment="1">
      <alignment horizontal="right"/>
    </xf>
    <xf numFmtId="1" fontId="5" fillId="4" borderId="28" xfId="0" applyNumberFormat="1" applyFont="1" applyFill="1" applyBorder="1" applyAlignment="1">
      <alignment horizontal="right"/>
    </xf>
    <xf numFmtId="1" fontId="5" fillId="4" borderId="32" xfId="0" applyNumberFormat="1" applyFont="1" applyFill="1" applyBorder="1" applyAlignment="1">
      <alignment horizontal="right" wrapText="1"/>
    </xf>
    <xf numFmtId="1" fontId="5" fillId="4" borderId="37" xfId="0" applyNumberFormat="1" applyFont="1" applyFill="1" applyBorder="1" applyAlignment="1">
      <alignment horizontal="right"/>
    </xf>
    <xf numFmtId="1" fontId="5" fillId="4" borderId="8" xfId="0" applyNumberFormat="1" applyFont="1" applyFill="1" applyBorder="1" applyAlignment="1">
      <alignment horizontal="right"/>
    </xf>
    <xf numFmtId="1" fontId="5" fillId="6" borderId="18" xfId="0" applyNumberFormat="1" applyFont="1" applyFill="1" applyBorder="1" applyAlignment="1" applyProtection="1">
      <alignment horizontal="right"/>
      <protection locked="0"/>
    </xf>
    <xf numFmtId="1" fontId="5" fillId="6" borderId="111" xfId="0" applyNumberFormat="1" applyFont="1" applyFill="1" applyBorder="1" applyAlignment="1" applyProtection="1">
      <alignment horizontal="right"/>
      <protection locked="0"/>
    </xf>
    <xf numFmtId="1" fontId="5" fillId="0" borderId="15" xfId="0" applyNumberFormat="1" applyFont="1" applyBorder="1" applyAlignment="1">
      <alignment horizontal="right" wrapText="1"/>
    </xf>
    <xf numFmtId="1" fontId="5" fillId="0" borderId="16" xfId="0" applyNumberFormat="1" applyFont="1" applyBorder="1" applyAlignment="1">
      <alignment horizontal="right"/>
    </xf>
    <xf numFmtId="1" fontId="5" fillId="0" borderId="8" xfId="0" applyNumberFormat="1" applyFont="1" applyBorder="1"/>
    <xf numFmtId="1" fontId="5" fillId="6" borderId="33" xfId="0" applyNumberFormat="1" applyFont="1" applyFill="1" applyBorder="1" applyAlignment="1" applyProtection="1">
      <alignment horizontal="right"/>
      <protection locked="0"/>
    </xf>
    <xf numFmtId="1" fontId="5" fillId="6" borderId="31" xfId="0" applyNumberFormat="1" applyFont="1" applyFill="1" applyBorder="1" applyAlignment="1" applyProtection="1">
      <alignment horizontal="right"/>
      <protection locked="0"/>
    </xf>
    <xf numFmtId="1" fontId="5" fillId="6" borderId="65" xfId="0" applyNumberFormat="1" applyFont="1" applyFill="1" applyBorder="1" applyAlignment="1" applyProtection="1">
      <alignment horizontal="right"/>
      <protection locked="0"/>
    </xf>
    <xf numFmtId="1" fontId="5" fillId="6" borderId="36" xfId="0" applyNumberFormat="1" applyFont="1" applyFill="1" applyBorder="1" applyAlignment="1" applyProtection="1">
      <alignment horizontal="right"/>
      <protection locked="0"/>
    </xf>
    <xf numFmtId="1" fontId="5" fillId="6" borderId="112" xfId="0" applyNumberFormat="1" applyFont="1" applyFill="1" applyBorder="1" applyAlignment="1" applyProtection="1">
      <alignment horizontal="right"/>
      <protection locked="0"/>
    </xf>
    <xf numFmtId="1" fontId="5" fillId="0" borderId="18" xfId="0" applyNumberFormat="1" applyFont="1" applyBorder="1" applyAlignment="1">
      <alignment horizontal="right" vertical="center" wrapText="1"/>
    </xf>
    <xf numFmtId="1" fontId="5" fillId="0" borderId="65" xfId="0" applyNumberFormat="1" applyFont="1" applyBorder="1" applyAlignment="1">
      <alignment horizontal="right" vertical="center" wrapText="1"/>
    </xf>
    <xf numFmtId="1" fontId="6" fillId="5" borderId="1" xfId="0" applyNumberFormat="1" applyFont="1" applyFill="1" applyBorder="1"/>
    <xf numFmtId="1" fontId="3" fillId="0" borderId="113" xfId="0" applyNumberFormat="1" applyFont="1" applyBorder="1"/>
    <xf numFmtId="1" fontId="3" fillId="0" borderId="114" xfId="0" applyNumberFormat="1" applyFont="1" applyBorder="1"/>
    <xf numFmtId="1" fontId="2" fillId="0" borderId="0" xfId="0" applyNumberFormat="1" applyFont="1" applyProtection="1">
      <protection locked="0"/>
    </xf>
    <xf numFmtId="1" fontId="5" fillId="0" borderId="63" xfId="0" applyNumberFormat="1" applyFont="1" applyBorder="1" applyAlignment="1">
      <alignment horizontal="center" vertical="center" wrapText="1"/>
    </xf>
    <xf numFmtId="1" fontId="5" fillId="0" borderId="15" xfId="0" applyNumberFormat="1" applyFont="1" applyBorder="1" applyAlignment="1">
      <alignment horizontal="right" vertical="center"/>
    </xf>
    <xf numFmtId="1" fontId="5" fillId="0" borderId="16" xfId="0" applyNumberFormat="1" applyFont="1" applyBorder="1" applyAlignment="1">
      <alignment horizontal="right" vertical="center"/>
    </xf>
    <xf numFmtId="1" fontId="5" fillId="0" borderId="8" xfId="0" applyNumberFormat="1" applyFont="1" applyBorder="1" applyAlignment="1">
      <alignment vertical="center" wrapText="1"/>
    </xf>
    <xf numFmtId="1" fontId="5" fillId="0" borderId="19" xfId="0" applyNumberFormat="1" applyFont="1" applyBorder="1" applyAlignment="1">
      <alignment horizontal="right" vertical="center" wrapText="1"/>
    </xf>
    <xf numFmtId="1" fontId="5" fillId="0" borderId="20" xfId="0" applyNumberFormat="1" applyFont="1" applyBorder="1" applyAlignment="1">
      <alignment horizontal="right" vertical="center" wrapText="1"/>
    </xf>
    <xf numFmtId="1" fontId="5" fillId="6" borderId="118" xfId="0" applyNumberFormat="1" applyFont="1" applyFill="1" applyBorder="1" applyAlignment="1" applyProtection="1">
      <alignment horizontal="right"/>
      <protection locked="0"/>
    </xf>
    <xf numFmtId="1" fontId="5" fillId="0" borderId="27" xfId="0" applyNumberFormat="1" applyFont="1" applyBorder="1" applyAlignment="1">
      <alignment horizontal="right" vertical="center" wrapText="1"/>
    </xf>
    <xf numFmtId="1" fontId="5" fillId="0" borderId="30" xfId="0" applyNumberFormat="1" applyFont="1" applyBorder="1" applyAlignment="1">
      <alignment horizontal="right" vertical="center" wrapText="1"/>
    </xf>
    <xf numFmtId="1" fontId="5" fillId="6" borderId="29" xfId="0" applyNumberFormat="1" applyFont="1" applyFill="1" applyBorder="1" applyAlignment="1" applyProtection="1">
      <alignment horizontal="right"/>
      <protection locked="0"/>
    </xf>
    <xf numFmtId="1" fontId="5" fillId="6" borderId="119" xfId="0" applyNumberFormat="1" applyFont="1" applyFill="1" applyBorder="1" applyAlignment="1" applyProtection="1">
      <alignment horizontal="right"/>
      <protection locked="0"/>
    </xf>
    <xf numFmtId="1" fontId="5" fillId="6" borderId="54" xfId="0" applyNumberFormat="1" applyFont="1" applyFill="1" applyBorder="1" applyAlignment="1" applyProtection="1">
      <alignment horizontal="right"/>
      <protection locked="0"/>
    </xf>
    <xf numFmtId="1" fontId="5" fillId="6" borderId="53" xfId="0" applyNumberFormat="1" applyFont="1" applyFill="1" applyBorder="1" applyAlignment="1" applyProtection="1">
      <alignment horizontal="right"/>
      <protection locked="0"/>
    </xf>
    <xf numFmtId="1" fontId="5" fillId="6" borderId="55" xfId="0" applyNumberFormat="1" applyFont="1" applyFill="1" applyBorder="1" applyAlignment="1" applyProtection="1">
      <alignment horizontal="right"/>
      <protection locked="0"/>
    </xf>
    <xf numFmtId="1" fontId="5" fillId="6" borderId="56" xfId="0" applyNumberFormat="1" applyFont="1" applyFill="1" applyBorder="1" applyAlignment="1" applyProtection="1">
      <alignment horizontal="right"/>
      <protection locked="0"/>
    </xf>
    <xf numFmtId="1" fontId="5" fillId="6" borderId="51" xfId="0" applyNumberFormat="1" applyFont="1" applyFill="1" applyBorder="1" applyAlignment="1" applyProtection="1">
      <alignment horizontal="right"/>
      <protection locked="0"/>
    </xf>
    <xf numFmtId="1" fontId="5" fillId="6" borderId="120" xfId="0" applyNumberFormat="1" applyFont="1" applyFill="1" applyBorder="1" applyAlignment="1" applyProtection="1">
      <alignment horizontal="right"/>
      <protection locked="0"/>
    </xf>
    <xf numFmtId="1" fontId="5" fillId="0" borderId="15" xfId="0" applyNumberFormat="1" applyFont="1" applyBorder="1" applyAlignment="1">
      <alignment horizontal="right" vertical="center" wrapText="1"/>
    </xf>
    <xf numFmtId="1" fontId="5" fillId="0" borderId="16" xfId="0" applyNumberFormat="1" applyFont="1" applyBorder="1" applyAlignment="1">
      <alignment horizontal="right" vertical="center" wrapText="1"/>
    </xf>
    <xf numFmtId="1" fontId="5" fillId="6" borderId="121" xfId="0" applyNumberFormat="1" applyFont="1" applyFill="1" applyBorder="1" applyAlignment="1" applyProtection="1">
      <alignment horizontal="right"/>
      <protection locked="0"/>
    </xf>
    <xf numFmtId="1" fontId="2" fillId="14" borderId="0" xfId="0" applyNumberFormat="1" applyFont="1" applyFill="1"/>
    <xf numFmtId="1" fontId="0" fillId="15" borderId="0" xfId="0" applyNumberFormat="1" applyFill="1"/>
    <xf numFmtId="0" fontId="0" fillId="15" borderId="0" xfId="0" applyFill="1"/>
    <xf numFmtId="1" fontId="6" fillId="3" borderId="0" xfId="0" applyNumberFormat="1" applyFont="1" applyFill="1"/>
    <xf numFmtId="1" fontId="3" fillId="3" borderId="0" xfId="0" applyNumberFormat="1" applyFont="1" applyFill="1"/>
    <xf numFmtId="1" fontId="5" fillId="3" borderId="69" xfId="0" applyNumberFormat="1" applyFont="1" applyFill="1" applyBorder="1" applyAlignment="1">
      <alignment vertical="center" wrapText="1"/>
    </xf>
    <xf numFmtId="1" fontId="5" fillId="3" borderId="64" xfId="0" applyNumberFormat="1" applyFont="1" applyFill="1" applyBorder="1" applyAlignment="1">
      <alignment vertical="center" wrapText="1"/>
    </xf>
    <xf numFmtId="1" fontId="5" fillId="3" borderId="73" xfId="0" applyNumberFormat="1" applyFont="1" applyFill="1" applyBorder="1" applyAlignment="1">
      <alignment vertical="center" wrapText="1"/>
    </xf>
    <xf numFmtId="1" fontId="5" fillId="3" borderId="66" xfId="0" applyNumberFormat="1" applyFont="1" applyFill="1" applyBorder="1" applyAlignment="1">
      <alignment vertical="center" wrapText="1"/>
    </xf>
    <xf numFmtId="1" fontId="5" fillId="0" borderId="124" xfId="0" applyNumberFormat="1" applyFont="1" applyBorder="1"/>
    <xf numFmtId="1" fontId="5" fillId="0" borderId="124" xfId="0" applyNumberFormat="1" applyFont="1" applyBorder="1" applyAlignment="1">
      <alignment horizontal="center" vertical="center" wrapText="1"/>
    </xf>
    <xf numFmtId="1" fontId="5" fillId="6" borderId="125" xfId="0" applyNumberFormat="1" applyFont="1" applyFill="1" applyBorder="1" applyAlignment="1" applyProtection="1">
      <alignment horizontal="right"/>
      <protection locked="0"/>
    </xf>
    <xf numFmtId="1" fontId="5" fillId="0" borderId="127" xfId="0" applyNumberFormat="1" applyFont="1" applyBorder="1" applyAlignment="1">
      <alignment vertical="center"/>
    </xf>
    <xf numFmtId="1" fontId="5" fillId="0" borderId="126" xfId="0" applyNumberFormat="1" applyFont="1" applyBorder="1" applyAlignment="1">
      <alignment horizontal="left" vertical="center" wrapText="1"/>
    </xf>
    <xf numFmtId="1" fontId="5" fillId="0" borderId="126" xfId="0" applyNumberFormat="1" applyFont="1" applyBorder="1"/>
    <xf numFmtId="1" fontId="5" fillId="6" borderId="126" xfId="0" applyNumberFormat="1" applyFont="1" applyFill="1" applyBorder="1" applyProtection="1">
      <protection locked="0"/>
    </xf>
    <xf numFmtId="1" fontId="5" fillId="9" borderId="128" xfId="0" applyNumberFormat="1" applyFont="1" applyFill="1" applyBorder="1" applyAlignment="1">
      <alignment horizontal="right"/>
    </xf>
    <xf numFmtId="1" fontId="5" fillId="9" borderId="129" xfId="0" applyNumberFormat="1" applyFont="1" applyFill="1" applyBorder="1" applyAlignment="1">
      <alignment horizontal="right"/>
    </xf>
    <xf numFmtId="1" fontId="5" fillId="13" borderId="130" xfId="1" applyNumberFormat="1" applyFont="1" applyBorder="1" applyAlignment="1" applyProtection="1">
      <alignment horizontal="right"/>
      <protection locked="0"/>
    </xf>
    <xf numFmtId="1" fontId="5" fillId="13" borderId="131" xfId="1" applyNumberFormat="1" applyFont="1" applyBorder="1" applyAlignment="1" applyProtection="1">
      <alignment horizontal="right"/>
      <protection locked="0"/>
    </xf>
    <xf numFmtId="1" fontId="5" fillId="13" borderId="132" xfId="1" applyNumberFormat="1" applyFont="1" applyBorder="1" applyAlignment="1" applyProtection="1">
      <alignment horizontal="right"/>
      <protection locked="0"/>
    </xf>
    <xf numFmtId="1" fontId="5" fillId="13" borderId="133" xfId="1" applyNumberFormat="1" applyFont="1" applyBorder="1" applyAlignment="1" applyProtection="1">
      <alignment horizontal="right"/>
      <protection locked="0"/>
    </xf>
    <xf numFmtId="1" fontId="3" fillId="0" borderId="134" xfId="0" applyNumberFormat="1" applyFont="1" applyBorder="1"/>
    <xf numFmtId="1" fontId="5" fillId="10" borderId="136" xfId="0" applyNumberFormat="1" applyFont="1" applyFill="1" applyBorder="1" applyAlignment="1">
      <alignment horizontal="right"/>
    </xf>
    <xf numFmtId="1" fontId="6" fillId="5" borderId="134" xfId="0" applyNumberFormat="1" applyFont="1" applyFill="1" applyBorder="1"/>
    <xf numFmtId="1" fontId="6" fillId="4" borderId="134" xfId="0" applyNumberFormat="1" applyFont="1" applyFill="1" applyBorder="1"/>
    <xf numFmtId="0" fontId="5" fillId="0" borderId="136" xfId="0" applyFont="1" applyBorder="1" applyAlignment="1">
      <alignment horizontal="center" vertical="center" wrapText="1"/>
    </xf>
    <xf numFmtId="1" fontId="5" fillId="3" borderId="135" xfId="0" applyNumberFormat="1" applyFont="1" applyFill="1" applyBorder="1" applyAlignment="1">
      <alignment horizontal="center" vertical="center"/>
    </xf>
    <xf numFmtId="1" fontId="5" fillId="0" borderId="138" xfId="0" applyNumberFormat="1" applyFont="1" applyBorder="1" applyAlignment="1">
      <alignment horizontal="right"/>
    </xf>
    <xf numFmtId="1" fontId="5" fillId="6" borderId="138" xfId="0" applyNumberFormat="1" applyFont="1" applyFill="1" applyBorder="1" applyAlignment="1" applyProtection="1">
      <alignment horizontal="right"/>
      <protection locked="0"/>
    </xf>
    <xf numFmtId="1" fontId="5" fillId="6" borderId="139" xfId="0" applyNumberFormat="1" applyFont="1" applyFill="1" applyBorder="1" applyAlignment="1" applyProtection="1">
      <alignment horizontal="right"/>
      <protection locked="0"/>
    </xf>
    <xf numFmtId="1" fontId="5" fillId="6" borderId="136" xfId="0" applyNumberFormat="1" applyFont="1" applyFill="1" applyBorder="1" applyAlignment="1" applyProtection="1">
      <alignment horizontal="right"/>
      <protection locked="0"/>
    </xf>
    <xf numFmtId="1" fontId="5" fillId="4" borderId="138" xfId="0" applyNumberFormat="1" applyFont="1" applyFill="1" applyBorder="1"/>
    <xf numFmtId="1" fontId="5" fillId="4" borderId="136" xfId="0" applyNumberFormat="1" applyFont="1" applyFill="1" applyBorder="1"/>
    <xf numFmtId="1" fontId="5" fillId="4" borderId="139" xfId="0" applyNumberFormat="1" applyFont="1" applyFill="1" applyBorder="1"/>
    <xf numFmtId="1" fontId="5" fillId="4" borderId="140" xfId="0" applyNumberFormat="1" applyFont="1" applyFill="1" applyBorder="1"/>
    <xf numFmtId="1" fontId="5" fillId="4" borderId="141" xfId="0" applyNumberFormat="1" applyFont="1" applyFill="1" applyBorder="1"/>
    <xf numFmtId="0" fontId="9" fillId="0" borderId="0" xfId="0" applyFont="1"/>
    <xf numFmtId="0" fontId="9" fillId="5" borderId="0" xfId="0" applyFont="1" applyFill="1"/>
    <xf numFmtId="0" fontId="9" fillId="0" borderId="122" xfId="0" applyFont="1" applyBorder="1"/>
    <xf numFmtId="0" fontId="10" fillId="2" borderId="123" xfId="0" applyFont="1" applyFill="1" applyBorder="1" applyAlignment="1">
      <alignment vertical="center" wrapText="1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right" wrapText="1"/>
    </xf>
    <xf numFmtId="0" fontId="11" fillId="2" borderId="0" xfId="0" applyFont="1" applyFill="1" applyAlignment="1">
      <alignment horizontal="center" vertical="center" wrapText="1"/>
    </xf>
    <xf numFmtId="1" fontId="5" fillId="0" borderId="135" xfId="0" applyNumberFormat="1" applyFont="1" applyBorder="1" applyAlignment="1">
      <alignment horizontal="center" vertical="center" wrapText="1"/>
    </xf>
    <xf numFmtId="1" fontId="5" fillId="0" borderId="137" xfId="0" applyNumberFormat="1" applyFont="1" applyBorder="1" applyAlignment="1">
      <alignment horizontal="center" vertical="center" wrapText="1"/>
    </xf>
    <xf numFmtId="1" fontId="5" fillId="0" borderId="134" xfId="0" applyNumberFormat="1" applyFont="1" applyBorder="1" applyAlignment="1">
      <alignment horizontal="center" vertical="center" wrapText="1"/>
    </xf>
    <xf numFmtId="1" fontId="5" fillId="0" borderId="136" xfId="0" applyNumberFormat="1" applyFont="1" applyBorder="1" applyAlignment="1">
      <alignment horizontal="center" vertical="center" wrapText="1"/>
    </xf>
    <xf numFmtId="1" fontId="5" fillId="0" borderId="136" xfId="0" applyNumberFormat="1" applyFont="1" applyBorder="1" applyAlignment="1">
      <alignment horizontal="center" vertical="center"/>
    </xf>
    <xf numFmtId="1" fontId="5" fillId="0" borderId="138" xfId="0" applyNumberFormat="1" applyFont="1" applyBorder="1" applyAlignment="1">
      <alignment horizontal="center" vertical="center"/>
    </xf>
    <xf numFmtId="1" fontId="5" fillId="0" borderId="138" xfId="0" applyNumberFormat="1" applyFont="1" applyBorder="1" applyAlignment="1">
      <alignment horizontal="center" vertical="center" wrapText="1"/>
    </xf>
    <xf numFmtId="1" fontId="5" fillId="0" borderId="139" xfId="0" applyNumberFormat="1" applyFont="1" applyBorder="1" applyAlignment="1">
      <alignment horizontal="center" vertical="center" wrapText="1"/>
    </xf>
    <xf numFmtId="1" fontId="5" fillId="0" borderId="140" xfId="0" applyNumberFormat="1" applyFont="1" applyBorder="1" applyAlignment="1">
      <alignment horizontal="center" vertical="center" wrapText="1"/>
    </xf>
    <xf numFmtId="1" fontId="5" fillId="0" borderId="138" xfId="0" applyNumberFormat="1" applyFont="1" applyBorder="1" applyAlignment="1">
      <alignment horizontal="right" wrapText="1"/>
    </xf>
    <xf numFmtId="1" fontId="5" fillId="0" borderId="136" xfId="0" applyNumberFormat="1" applyFont="1" applyBorder="1" applyAlignment="1">
      <alignment horizontal="right"/>
    </xf>
    <xf numFmtId="1" fontId="5" fillId="0" borderId="138" xfId="0" applyNumberFormat="1" applyFont="1" applyBorder="1"/>
    <xf numFmtId="1" fontId="5" fillId="0" borderId="136" xfId="0" applyNumberFormat="1" applyFont="1" applyBorder="1"/>
    <xf numFmtId="1" fontId="5" fillId="0" borderId="139" xfId="0" applyNumberFormat="1" applyFont="1" applyBorder="1"/>
    <xf numFmtId="1" fontId="5" fillId="0" borderId="140" xfId="0" applyNumberFormat="1" applyFont="1" applyBorder="1"/>
    <xf numFmtId="1" fontId="5" fillId="0" borderId="137" xfId="0" applyNumberFormat="1" applyFont="1" applyBorder="1"/>
    <xf numFmtId="1" fontId="5" fillId="0" borderId="134" xfId="0" applyNumberFormat="1" applyFont="1" applyBorder="1"/>
    <xf numFmtId="1" fontId="5" fillId="0" borderId="135" xfId="0" applyNumberFormat="1" applyFont="1" applyBorder="1"/>
    <xf numFmtId="1" fontId="5" fillId="6" borderId="127" xfId="0" applyNumberFormat="1" applyFont="1" applyFill="1" applyBorder="1" applyAlignment="1" applyProtection="1">
      <alignment horizontal="right" wrapText="1"/>
      <protection locked="0"/>
    </xf>
    <xf numFmtId="1" fontId="5" fillId="4" borderId="138" xfId="0" applyNumberFormat="1" applyFont="1" applyFill="1" applyBorder="1" applyAlignment="1">
      <alignment horizontal="center" vertical="center"/>
    </xf>
    <xf numFmtId="1" fontId="5" fillId="4" borderId="136" xfId="0" applyNumberFormat="1" applyFont="1" applyFill="1" applyBorder="1" applyAlignment="1">
      <alignment horizontal="center" vertical="center"/>
    </xf>
    <xf numFmtId="1" fontId="5" fillId="0" borderId="135" xfId="0" applyNumberFormat="1" applyFont="1" applyBorder="1" applyAlignment="1">
      <alignment horizontal="center"/>
    </xf>
    <xf numFmtId="1" fontId="5" fillId="0" borderId="135" xfId="0" applyNumberFormat="1" applyFont="1" applyBorder="1" applyAlignment="1">
      <alignment horizontal="left" vertical="center" wrapText="1"/>
    </xf>
    <xf numFmtId="1" fontId="5" fillId="6" borderId="135" xfId="0" applyNumberFormat="1" applyFont="1" applyFill="1" applyBorder="1" applyProtection="1">
      <protection locked="0"/>
    </xf>
    <xf numFmtId="1" fontId="5" fillId="6" borderId="138" xfId="0" applyNumberFormat="1" applyFont="1" applyFill="1" applyBorder="1" applyProtection="1">
      <protection locked="0"/>
    </xf>
    <xf numFmtId="1" fontId="5" fillId="9" borderId="136" xfId="0" applyNumberFormat="1" applyFont="1" applyFill="1" applyBorder="1"/>
    <xf numFmtId="1" fontId="5" fillId="4" borderId="136" xfId="0" applyNumberFormat="1" applyFont="1" applyFill="1" applyBorder="1" applyAlignment="1">
      <alignment horizontal="center"/>
    </xf>
    <xf numFmtId="1" fontId="5" fillId="4" borderId="138" xfId="0" applyNumberFormat="1" applyFont="1" applyFill="1" applyBorder="1" applyAlignment="1">
      <alignment horizontal="center" vertical="center" wrapText="1"/>
    </xf>
    <xf numFmtId="1" fontId="5" fillId="4" borderId="140" xfId="0" applyNumberFormat="1" applyFont="1" applyFill="1" applyBorder="1" applyAlignment="1">
      <alignment horizontal="center"/>
    </xf>
    <xf numFmtId="1" fontId="5" fillId="6" borderId="144" xfId="0" applyNumberFormat="1" applyFont="1" applyFill="1" applyBorder="1" applyProtection="1">
      <protection locked="0"/>
    </xf>
    <xf numFmtId="1" fontId="5" fillId="6" borderId="145" xfId="0" applyNumberFormat="1" applyFont="1" applyFill="1" applyBorder="1" applyProtection="1">
      <protection locked="0"/>
    </xf>
    <xf numFmtId="1" fontId="5" fillId="6" borderId="146" xfId="0" applyNumberFormat="1" applyFont="1" applyFill="1" applyBorder="1" applyProtection="1">
      <protection locked="0"/>
    </xf>
    <xf numFmtId="1" fontId="5" fillId="0" borderId="142" xfId="0" applyNumberFormat="1" applyFont="1" applyBorder="1" applyAlignment="1">
      <alignment horizontal="center" vertical="center" wrapText="1"/>
    </xf>
    <xf numFmtId="1" fontId="5" fillId="0" borderId="147" xfId="0" applyNumberFormat="1" applyFont="1" applyBorder="1" applyAlignment="1">
      <alignment horizontal="center" vertical="center"/>
    </xf>
    <xf numFmtId="1" fontId="5" fillId="6" borderId="145" xfId="0" applyNumberFormat="1" applyFont="1" applyFill="1" applyBorder="1" applyAlignment="1" applyProtection="1">
      <alignment horizontal="right"/>
      <protection locked="0"/>
    </xf>
    <xf numFmtId="1" fontId="5" fillId="0" borderId="145" xfId="0" applyNumberFormat="1" applyFont="1" applyBorder="1" applyAlignment="1">
      <alignment horizontal="right"/>
    </xf>
    <xf numFmtId="1" fontId="5" fillId="6" borderId="148" xfId="0" applyNumberFormat="1" applyFont="1" applyFill="1" applyBorder="1" applyProtection="1">
      <protection locked="0"/>
    </xf>
    <xf numFmtId="1" fontId="5" fillId="0" borderId="147" xfId="0" applyNumberFormat="1" applyFont="1" applyBorder="1" applyAlignment="1">
      <alignment horizontal="right" wrapText="1"/>
    </xf>
    <xf numFmtId="1" fontId="5" fillId="0" borderId="149" xfId="0" applyNumberFormat="1" applyFont="1" applyBorder="1"/>
    <xf numFmtId="1" fontId="5" fillId="0" borderId="147" xfId="0" applyNumberFormat="1" applyFont="1" applyBorder="1" applyAlignment="1">
      <alignment horizontal="center" vertical="center" wrapText="1"/>
    </xf>
    <xf numFmtId="1" fontId="5" fillId="0" borderId="147" xfId="0" applyNumberFormat="1" applyFont="1" applyBorder="1"/>
    <xf numFmtId="1" fontId="5" fillId="0" borderId="148" xfId="0" applyNumberFormat="1" applyFont="1" applyBorder="1" applyAlignment="1">
      <alignment horizontal="right" wrapText="1"/>
    </xf>
    <xf numFmtId="1" fontId="5" fillId="0" borderId="146" xfId="0" applyNumberFormat="1" applyFont="1" applyBorder="1" applyAlignment="1">
      <alignment horizontal="right" wrapText="1"/>
    </xf>
    <xf numFmtId="1" fontId="5" fillId="0" borderId="144" xfId="0" applyNumberFormat="1" applyFont="1" applyBorder="1" applyAlignment="1">
      <alignment horizontal="right" wrapText="1"/>
    </xf>
    <xf numFmtId="1" fontId="5" fillId="0" borderId="145" xfId="0" applyNumberFormat="1" applyFont="1" applyBorder="1" applyAlignment="1">
      <alignment horizontal="right" wrapText="1"/>
    </xf>
    <xf numFmtId="1" fontId="5" fillId="6" borderId="144" xfId="0" applyNumberFormat="1" applyFont="1" applyFill="1" applyBorder="1" applyAlignment="1" applyProtection="1">
      <alignment horizontal="right"/>
      <protection locked="0"/>
    </xf>
    <xf numFmtId="1" fontId="6" fillId="0" borderId="150" xfId="0" applyNumberFormat="1" applyFont="1" applyBorder="1"/>
    <xf numFmtId="1" fontId="3" fillId="0" borderId="150" xfId="0" applyNumberFormat="1" applyFont="1" applyBorder="1"/>
    <xf numFmtId="1" fontId="3" fillId="0" borderId="151" xfId="0" applyNumberFormat="1" applyFont="1" applyBorder="1"/>
    <xf numFmtId="1" fontId="5" fillId="0" borderId="149" xfId="0" applyNumberFormat="1" applyFont="1" applyBorder="1" applyAlignment="1">
      <alignment horizontal="center" vertical="center" wrapText="1"/>
    </xf>
    <xf numFmtId="1" fontId="5" fillId="0" borderId="153" xfId="0" applyNumberFormat="1" applyFont="1" applyBorder="1" applyAlignment="1">
      <alignment horizontal="center" vertical="center" wrapText="1"/>
    </xf>
    <xf numFmtId="1" fontId="5" fillId="6" borderId="146" xfId="0" applyNumberFormat="1" applyFont="1" applyFill="1" applyBorder="1" applyAlignment="1" applyProtection="1">
      <alignment horizontal="right"/>
      <protection locked="0"/>
    </xf>
    <xf numFmtId="1" fontId="5" fillId="9" borderId="145" xfId="0" applyNumberFormat="1" applyFont="1" applyFill="1" applyBorder="1" applyAlignment="1">
      <alignment horizontal="right"/>
    </xf>
    <xf numFmtId="1" fontId="5" fillId="9" borderId="145" xfId="0" applyNumberFormat="1" applyFont="1" applyFill="1" applyBorder="1"/>
    <xf numFmtId="1" fontId="5" fillId="6" borderId="147" xfId="0" applyNumberFormat="1" applyFont="1" applyFill="1" applyBorder="1" applyProtection="1">
      <protection locked="0"/>
    </xf>
    <xf numFmtId="1" fontId="5" fillId="4" borderId="145" xfId="0" applyNumberFormat="1" applyFont="1" applyFill="1" applyBorder="1" applyAlignment="1">
      <alignment horizontal="right"/>
    </xf>
    <xf numFmtId="1" fontId="5" fillId="13" borderId="154" xfId="1" applyNumberFormat="1" applyFont="1" applyBorder="1" applyAlignment="1" applyProtection="1">
      <alignment horizontal="right"/>
      <protection locked="0"/>
    </xf>
    <xf numFmtId="1" fontId="5" fillId="13" borderId="155" xfId="1" applyNumberFormat="1" applyFont="1" applyBorder="1" applyAlignment="1" applyProtection="1">
      <alignment horizontal="right"/>
      <protection locked="0"/>
    </xf>
    <xf numFmtId="1" fontId="5" fillId="13" borderId="156" xfId="1" applyNumberFormat="1" applyFont="1" applyBorder="1" applyAlignment="1" applyProtection="1">
      <alignment horizontal="right"/>
      <protection locked="0"/>
    </xf>
    <xf numFmtId="1" fontId="5" fillId="13" borderId="157" xfId="1" applyNumberFormat="1" applyFont="1" applyBorder="1" applyAlignment="1" applyProtection="1">
      <alignment horizontal="right"/>
      <protection locked="0"/>
    </xf>
    <xf numFmtId="1" fontId="5" fillId="13" borderId="158" xfId="1" applyNumberFormat="1" applyFont="1" applyBorder="1" applyAlignment="1" applyProtection="1">
      <alignment horizontal="right"/>
      <protection locked="0"/>
    </xf>
    <xf numFmtId="1" fontId="5" fillId="13" borderId="159" xfId="1" applyNumberFormat="1" applyFont="1" applyBorder="1" applyAlignment="1" applyProtection="1">
      <alignment horizontal="right"/>
      <protection locked="0"/>
    </xf>
    <xf numFmtId="1" fontId="5" fillId="13" borderId="160" xfId="1" applyNumberFormat="1" applyFont="1" applyBorder="1" applyAlignment="1" applyProtection="1">
      <alignment horizontal="right"/>
      <protection locked="0"/>
    </xf>
    <xf numFmtId="1" fontId="5" fillId="13" borderId="161" xfId="1" applyNumberFormat="1" applyFont="1" applyBorder="1" applyAlignment="1" applyProtection="1">
      <alignment horizontal="right"/>
      <protection locked="0"/>
    </xf>
    <xf numFmtId="1" fontId="5" fillId="4" borderId="163" xfId="0" applyNumberFormat="1" applyFont="1" applyFill="1" applyBorder="1" applyAlignment="1">
      <alignment horizontal="center" vertical="center"/>
    </xf>
    <xf numFmtId="1" fontId="5" fillId="4" borderId="164" xfId="0" applyNumberFormat="1" applyFont="1" applyFill="1" applyBorder="1" applyAlignment="1">
      <alignment horizontal="center" vertical="center"/>
    </xf>
    <xf numFmtId="1" fontId="5" fillId="0" borderId="145" xfId="0" applyNumberFormat="1" applyFont="1" applyBorder="1"/>
    <xf numFmtId="1" fontId="5" fillId="6" borderId="148" xfId="0" applyNumberFormat="1" applyFont="1" applyFill="1" applyBorder="1" applyAlignment="1" applyProtection="1">
      <alignment horizontal="right"/>
      <protection locked="0"/>
    </xf>
    <xf numFmtId="1" fontId="5" fillId="0" borderId="147" xfId="0" applyNumberFormat="1" applyFont="1" applyBorder="1" applyAlignment="1">
      <alignment horizontal="right"/>
    </xf>
    <xf numFmtId="1" fontId="5" fillId="6" borderId="142" xfId="0" applyNumberFormat="1" applyFont="1" applyFill="1" applyBorder="1" applyAlignment="1" applyProtection="1">
      <alignment horizontal="right"/>
      <protection locked="0"/>
    </xf>
    <xf numFmtId="1" fontId="5" fillId="0" borderId="142" xfId="0" applyNumberFormat="1" applyFont="1" applyBorder="1" applyAlignment="1">
      <alignment horizontal="right"/>
    </xf>
    <xf numFmtId="0" fontId="9" fillId="0" borderId="165" xfId="0" applyFont="1" applyBorder="1"/>
    <xf numFmtId="0" fontId="14" fillId="5" borderId="166" xfId="0" applyFont="1" applyFill="1" applyBorder="1" applyAlignment="1">
      <alignment horizontal="center" vertical="center" wrapText="1"/>
    </xf>
    <xf numFmtId="0" fontId="14" fillId="5" borderId="167" xfId="0" applyFont="1" applyFill="1" applyBorder="1" applyAlignment="1">
      <alignment horizontal="center" vertical="center" wrapText="1"/>
    </xf>
    <xf numFmtId="0" fontId="14" fillId="5" borderId="167" xfId="0" applyFont="1" applyFill="1" applyBorder="1"/>
    <xf numFmtId="0" fontId="14" fillId="5" borderId="168" xfId="0" applyFont="1" applyFill="1" applyBorder="1"/>
    <xf numFmtId="0" fontId="14" fillId="16" borderId="169" xfId="0" applyFont="1" applyFill="1" applyBorder="1" applyAlignment="1">
      <alignment horizontal="center" vertical="center" wrapText="1"/>
    </xf>
    <xf numFmtId="0" fontId="15" fillId="5" borderId="30" xfId="0" applyFont="1" applyFill="1" applyBorder="1"/>
    <xf numFmtId="0" fontId="14" fillId="16" borderId="30" xfId="0" applyFont="1" applyFill="1" applyBorder="1" applyAlignment="1">
      <alignment horizontal="center"/>
    </xf>
    <xf numFmtId="0" fontId="14" fillId="16" borderId="170" xfId="0" applyFont="1" applyFill="1" applyBorder="1" applyAlignment="1">
      <alignment horizontal="center"/>
    </xf>
    <xf numFmtId="0" fontId="14" fillId="5" borderId="169" xfId="0" applyFont="1" applyFill="1" applyBorder="1" applyAlignment="1">
      <alignment horizontal="left" vertical="center" wrapText="1"/>
    </xf>
    <xf numFmtId="0" fontId="15" fillId="5" borderId="170" xfId="0" applyFont="1" applyFill="1" applyBorder="1"/>
    <xf numFmtId="0" fontId="15" fillId="5" borderId="169" xfId="0" applyFont="1" applyFill="1" applyBorder="1" applyAlignment="1">
      <alignment horizontal="left" vertical="center" wrapText="1"/>
    </xf>
    <xf numFmtId="0" fontId="14" fillId="0" borderId="30" xfId="0" applyFont="1" applyBorder="1" applyAlignment="1">
      <alignment horizontal="center"/>
    </xf>
    <xf numFmtId="0" fontId="14" fillId="0" borderId="170" xfId="0" applyFont="1" applyBorder="1" applyAlignment="1">
      <alignment horizontal="center"/>
    </xf>
    <xf numFmtId="0" fontId="14" fillId="16" borderId="169" xfId="0" applyFont="1" applyFill="1" applyBorder="1" applyAlignment="1">
      <alignment horizontal="left" vertical="center" wrapText="1"/>
    </xf>
    <xf numFmtId="0" fontId="14" fillId="16" borderId="30" xfId="0" applyFont="1" applyFill="1" applyBorder="1" applyAlignment="1">
      <alignment horizontal="center" vertical="center" wrapText="1"/>
    </xf>
    <xf numFmtId="0" fontId="15" fillId="0" borderId="30" xfId="0" applyFont="1" applyBorder="1"/>
    <xf numFmtId="0" fontId="15" fillId="0" borderId="170" xfId="0" applyFont="1" applyBorder="1"/>
    <xf numFmtId="0" fontId="14" fillId="16" borderId="170" xfId="0" applyFont="1" applyFill="1" applyBorder="1" applyAlignment="1">
      <alignment horizontal="center" vertical="center" wrapText="1"/>
    </xf>
    <xf numFmtId="0" fontId="14" fillId="16" borderId="172" xfId="0" applyFont="1" applyFill="1" applyBorder="1" applyAlignment="1">
      <alignment horizontal="center"/>
    </xf>
    <xf numFmtId="0" fontId="14" fillId="16" borderId="173" xfId="0" applyFont="1" applyFill="1" applyBorder="1" applyAlignment="1">
      <alignment horizontal="center"/>
    </xf>
    <xf numFmtId="0" fontId="15" fillId="0" borderId="0" xfId="0" applyFont="1" applyAlignment="1">
      <alignment horizontal="right" wrapText="1"/>
    </xf>
    <xf numFmtId="0" fontId="14" fillId="5" borderId="30" xfId="0" applyFont="1" applyFill="1" applyBorder="1" applyAlignment="1">
      <alignment horizontal="center"/>
    </xf>
    <xf numFmtId="0" fontId="15" fillId="16" borderId="171" xfId="0" applyFont="1" applyFill="1" applyBorder="1" applyAlignment="1">
      <alignment horizontal="center" vertical="center" wrapText="1"/>
    </xf>
    <xf numFmtId="0" fontId="14" fillId="16" borderId="171" xfId="0" applyFont="1" applyFill="1" applyBorder="1" applyAlignment="1">
      <alignment horizontal="left" vertical="center" wrapText="1"/>
    </xf>
    <xf numFmtId="0" fontId="17" fillId="0" borderId="0" xfId="0" applyFont="1"/>
    <xf numFmtId="0" fontId="16" fillId="2" borderId="0" xfId="0" applyFont="1" applyFill="1" applyAlignment="1">
      <alignment horizontal="center" vertical="center" wrapText="1"/>
    </xf>
    <xf numFmtId="1" fontId="4" fillId="4" borderId="0" xfId="0" applyNumberFormat="1" applyFont="1" applyFill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116" xfId="0" applyNumberFormat="1" applyFont="1" applyBorder="1" applyAlignment="1">
      <alignment horizontal="center" vertical="center"/>
    </xf>
    <xf numFmtId="1" fontId="5" fillId="0" borderId="126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1" fontId="5" fillId="0" borderId="127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5" fillId="0" borderId="135" xfId="0" applyNumberFormat="1" applyFont="1" applyBorder="1" applyAlignment="1">
      <alignment horizontal="center" vertical="center" wrapText="1"/>
    </xf>
    <xf numFmtId="1" fontId="5" fillId="0" borderId="143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1" fontId="5" fillId="0" borderId="137" xfId="0" applyNumberFormat="1" applyFont="1" applyBorder="1" applyAlignment="1">
      <alignment horizontal="center" vertical="center" wrapText="1"/>
    </xf>
    <xf numFmtId="1" fontId="5" fillId="0" borderId="134" xfId="0" applyNumberFormat="1" applyFont="1" applyBorder="1" applyAlignment="1">
      <alignment horizontal="center" vertical="center" wrapText="1"/>
    </xf>
    <xf numFmtId="1" fontId="5" fillId="0" borderId="136" xfId="0" applyNumberFormat="1" applyFont="1" applyBorder="1" applyAlignment="1">
      <alignment horizontal="center" vertical="center" wrapText="1"/>
    </xf>
    <xf numFmtId="1" fontId="5" fillId="0" borderId="135" xfId="0" applyNumberFormat="1" applyFont="1" applyBorder="1" applyAlignment="1">
      <alignment horizontal="center" vertical="center"/>
    </xf>
    <xf numFmtId="1" fontId="5" fillId="0" borderId="143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 wrapText="1"/>
    </xf>
    <xf numFmtId="1" fontId="5" fillId="0" borderId="15" xfId="0" applyNumberFormat="1" applyFont="1" applyBorder="1" applyAlignment="1">
      <alignment horizontal="center" vertical="center" wrapText="1"/>
    </xf>
    <xf numFmtId="1" fontId="5" fillId="0" borderId="12" xfId="0" applyNumberFormat="1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center" vertical="center" wrapText="1"/>
    </xf>
    <xf numFmtId="1" fontId="5" fillId="0" borderId="16" xfId="0" applyNumberFormat="1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 wrapText="1"/>
    </xf>
    <xf numFmtId="1" fontId="5" fillId="0" borderId="17" xfId="0" applyNumberFormat="1" applyFont="1" applyBorder="1" applyAlignment="1">
      <alignment horizontal="center" vertical="center" wrapText="1"/>
    </xf>
    <xf numFmtId="1" fontId="5" fillId="0" borderId="23" xfId="0" applyNumberFormat="1" applyFont="1" applyBorder="1" applyAlignment="1">
      <alignment horizontal="center" vertical="center" wrapText="1"/>
    </xf>
    <xf numFmtId="1" fontId="5" fillId="0" borderId="137" xfId="0" applyNumberFormat="1" applyFont="1" applyBorder="1" applyAlignment="1">
      <alignment horizontal="center" vertical="center"/>
    </xf>
    <xf numFmtId="1" fontId="5" fillId="0" borderId="136" xfId="0" applyNumberFormat="1" applyFont="1" applyBorder="1" applyAlignment="1">
      <alignment horizontal="center" vertical="center"/>
    </xf>
    <xf numFmtId="1" fontId="5" fillId="0" borderId="142" xfId="0" applyNumberFormat="1" applyFont="1" applyBorder="1" applyAlignment="1">
      <alignment horizontal="center" vertical="center"/>
    </xf>
    <xf numFmtId="1" fontId="5" fillId="0" borderId="142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1" fontId="5" fillId="0" borderId="38" xfId="0" applyNumberFormat="1" applyFont="1" applyBorder="1" applyAlignment="1">
      <alignment horizontal="center" vertical="center" wrapText="1"/>
    </xf>
    <xf numFmtId="1" fontId="5" fillId="0" borderId="39" xfId="0" applyNumberFormat="1" applyFont="1" applyBorder="1" applyAlignment="1">
      <alignment horizontal="center" vertical="center" wrapText="1"/>
    </xf>
    <xf numFmtId="1" fontId="6" fillId="3" borderId="134" xfId="0" applyNumberFormat="1" applyFont="1" applyFill="1" applyBorder="1" applyAlignment="1">
      <alignment horizontal="left"/>
    </xf>
    <xf numFmtId="1" fontId="5" fillId="0" borderId="3" xfId="0" applyNumberFormat="1" applyFont="1" applyBorder="1" applyAlignment="1">
      <alignment horizontal="center" vertical="center"/>
    </xf>
    <xf numFmtId="1" fontId="5" fillId="0" borderId="64" xfId="0" applyNumberFormat="1" applyFont="1" applyBorder="1" applyAlignment="1">
      <alignment horizontal="center" vertical="center"/>
    </xf>
    <xf numFmtId="1" fontId="5" fillId="0" borderId="127" xfId="0" applyNumberFormat="1" applyFont="1" applyBorder="1" applyAlignment="1">
      <alignment horizontal="center" vertical="center"/>
    </xf>
    <xf numFmtId="1" fontId="5" fillId="4" borderId="4" xfId="0" applyNumberFormat="1" applyFont="1" applyFill="1" applyBorder="1" applyAlignment="1">
      <alignment horizontal="center" vertical="center" wrapText="1"/>
    </xf>
    <xf numFmtId="1" fontId="5" fillId="4" borderId="5" xfId="0" applyNumberFormat="1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1" fontId="5" fillId="4" borderId="8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1" fontId="5" fillId="0" borderId="134" xfId="0" applyNumberFormat="1" applyFont="1" applyBorder="1" applyAlignment="1">
      <alignment horizontal="center" vertical="center"/>
    </xf>
    <xf numFmtId="1" fontId="5" fillId="4" borderId="3" xfId="0" applyNumberFormat="1" applyFont="1" applyFill="1" applyBorder="1" applyAlignment="1">
      <alignment horizontal="center" vertical="center"/>
    </xf>
    <xf numFmtId="1" fontId="5" fillId="4" borderId="4" xfId="0" applyNumberFormat="1" applyFont="1" applyFill="1" applyBorder="1" applyAlignment="1">
      <alignment horizontal="center" vertical="center"/>
    </xf>
    <xf numFmtId="1" fontId="5" fillId="4" borderId="5" xfId="0" applyNumberFormat="1" applyFont="1" applyFill="1" applyBorder="1" applyAlignment="1">
      <alignment horizontal="center" vertical="center"/>
    </xf>
    <xf numFmtId="1" fontId="5" fillId="4" borderId="127" xfId="0" applyNumberFormat="1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1" fontId="5" fillId="4" borderId="8" xfId="0" applyNumberFormat="1" applyFont="1" applyFill="1" applyBorder="1" applyAlignment="1">
      <alignment horizontal="center" vertical="center"/>
    </xf>
    <xf numFmtId="1" fontId="5" fillId="4" borderId="135" xfId="0" applyNumberFormat="1" applyFont="1" applyFill="1" applyBorder="1" applyAlignment="1">
      <alignment horizontal="center" vertical="center"/>
    </xf>
    <xf numFmtId="1" fontId="1" fillId="4" borderId="135" xfId="0" applyNumberFormat="1" applyFont="1" applyFill="1" applyBorder="1" applyAlignment="1">
      <alignment horizontal="center" vertical="center"/>
    </xf>
    <xf numFmtId="1" fontId="1" fillId="4" borderId="143" xfId="0" applyNumberFormat="1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horizontal="left" vertical="center" wrapText="1"/>
    </xf>
    <xf numFmtId="1" fontId="5" fillId="0" borderId="116" xfId="0" applyNumberFormat="1" applyFont="1" applyBorder="1" applyAlignment="1">
      <alignment horizontal="left" vertical="center" wrapText="1"/>
    </xf>
    <xf numFmtId="1" fontId="5" fillId="0" borderId="8" xfId="0" applyNumberFormat="1" applyFont="1" applyBorder="1" applyAlignment="1">
      <alignment horizontal="left" wrapText="1"/>
    </xf>
    <xf numFmtId="1" fontId="5" fillId="0" borderId="43" xfId="0" applyNumberFormat="1" applyFont="1" applyBorder="1" applyAlignment="1">
      <alignment horizontal="left" vertical="center"/>
    </xf>
    <xf numFmtId="1" fontId="5" fillId="0" borderId="40" xfId="0" applyNumberFormat="1" applyFont="1" applyBorder="1" applyAlignment="1">
      <alignment horizontal="left" vertical="center"/>
    </xf>
    <xf numFmtId="1" fontId="5" fillId="0" borderId="48" xfId="0" applyNumberFormat="1" applyFont="1" applyBorder="1" applyAlignment="1">
      <alignment horizontal="left" vertical="center"/>
    </xf>
    <xf numFmtId="1" fontId="5" fillId="0" borderId="28" xfId="0" applyNumberFormat="1" applyFont="1" applyBorder="1" applyAlignment="1">
      <alignment horizontal="left" vertical="center"/>
    </xf>
    <xf numFmtId="1" fontId="5" fillId="0" borderId="66" xfId="0" applyNumberFormat="1" applyFont="1" applyBorder="1" applyAlignment="1">
      <alignment horizontal="left" vertical="center"/>
    </xf>
    <xf numFmtId="1" fontId="5" fillId="0" borderId="35" xfId="0" applyNumberFormat="1" applyFont="1" applyBorder="1" applyAlignment="1">
      <alignment horizontal="left" vertical="center"/>
    </xf>
    <xf numFmtId="1" fontId="5" fillId="0" borderId="137" xfId="0" applyNumberFormat="1" applyFont="1" applyBorder="1" applyAlignment="1">
      <alignment horizontal="left" vertical="center" wrapText="1"/>
    </xf>
    <xf numFmtId="1" fontId="5" fillId="0" borderId="136" xfId="0" applyNumberFormat="1" applyFont="1" applyBorder="1" applyAlignment="1">
      <alignment horizontal="left" vertical="center" wrapText="1"/>
    </xf>
    <xf numFmtId="1" fontId="5" fillId="0" borderId="64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left" vertical="center" wrapText="1"/>
    </xf>
    <xf numFmtId="1" fontId="5" fillId="0" borderId="5" xfId="0" applyNumberFormat="1" applyFont="1" applyBorder="1" applyAlignment="1">
      <alignment horizontal="left" vertical="center" wrapText="1"/>
    </xf>
    <xf numFmtId="1" fontId="5" fillId="0" borderId="64" xfId="0" applyNumberFormat="1" applyFont="1" applyBorder="1" applyAlignment="1">
      <alignment horizontal="left" vertical="center" wrapText="1"/>
    </xf>
    <xf numFmtId="1" fontId="5" fillId="0" borderId="9" xfId="0" applyNumberFormat="1" applyFont="1" applyBorder="1" applyAlignment="1">
      <alignment horizontal="left" vertical="center" wrapText="1"/>
    </xf>
    <xf numFmtId="1" fontId="5" fillId="0" borderId="127" xfId="0" applyNumberFormat="1" applyFont="1" applyBorder="1" applyAlignment="1">
      <alignment horizontal="left" vertical="center" wrapText="1"/>
    </xf>
    <xf numFmtId="1" fontId="5" fillId="0" borderId="8" xfId="0" applyNumberFormat="1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left"/>
    </xf>
    <xf numFmtId="1" fontId="6" fillId="0" borderId="97" xfId="0" applyNumberFormat="1" applyFont="1" applyBorder="1" applyAlignment="1">
      <alignment horizontal="left"/>
    </xf>
    <xf numFmtId="1" fontId="5" fillId="0" borderId="9" xfId="0" applyNumberFormat="1" applyFont="1" applyBorder="1" applyAlignment="1">
      <alignment horizontal="center" vertical="center"/>
    </xf>
    <xf numFmtId="1" fontId="5" fillId="0" borderId="69" xfId="0" applyNumberFormat="1" applyFont="1" applyBorder="1" applyAlignment="1">
      <alignment horizontal="left" vertical="center" wrapText="1"/>
    </xf>
    <xf numFmtId="1" fontId="5" fillId="0" borderId="145" xfId="0" applyNumberFormat="1" applyFont="1" applyBorder="1" applyAlignment="1">
      <alignment horizontal="left" vertical="center" wrapText="1"/>
    </xf>
    <xf numFmtId="1" fontId="5" fillId="0" borderId="48" xfId="0" applyNumberFormat="1" applyFont="1" applyBorder="1" applyAlignment="1">
      <alignment horizontal="left" vertical="center" wrapText="1"/>
    </xf>
    <xf numFmtId="1" fontId="5" fillId="0" borderId="28" xfId="0" applyNumberFormat="1" applyFont="1" applyBorder="1" applyAlignment="1">
      <alignment horizontal="left" vertical="center" wrapText="1"/>
    </xf>
    <xf numFmtId="1" fontId="5" fillId="0" borderId="66" xfId="0" applyNumberFormat="1" applyFont="1" applyBorder="1" applyAlignment="1">
      <alignment horizontal="left" vertical="center" wrapText="1"/>
    </xf>
    <xf numFmtId="1" fontId="5" fillId="0" borderId="35" xfId="0" applyNumberFormat="1" applyFont="1" applyBorder="1" applyAlignment="1">
      <alignment horizontal="left" vertical="center" wrapText="1"/>
    </xf>
    <xf numFmtId="1" fontId="5" fillId="3" borderId="3" xfId="0" applyNumberFormat="1" applyFont="1" applyFill="1" applyBorder="1" applyAlignment="1">
      <alignment horizontal="center" vertical="center"/>
    </xf>
    <xf numFmtId="1" fontId="5" fillId="3" borderId="5" xfId="0" applyNumberFormat="1" applyFont="1" applyFill="1" applyBorder="1" applyAlignment="1">
      <alignment horizontal="center" vertical="center"/>
    </xf>
    <xf numFmtId="1" fontId="5" fillId="3" borderId="127" xfId="0" applyNumberFormat="1" applyFont="1" applyFill="1" applyBorder="1" applyAlignment="1">
      <alignment horizontal="center" vertical="center"/>
    </xf>
    <xf numFmtId="1" fontId="5" fillId="3" borderId="8" xfId="0" applyNumberFormat="1" applyFont="1" applyFill="1" applyBorder="1" applyAlignment="1">
      <alignment horizontal="center" vertical="center"/>
    </xf>
    <xf numFmtId="1" fontId="5" fillId="0" borderId="137" xfId="0" quotePrefix="1" applyNumberFormat="1" applyFont="1" applyBorder="1" applyAlignment="1">
      <alignment horizontal="center" vertical="center" wrapText="1"/>
    </xf>
    <xf numFmtId="1" fontId="5" fillId="3" borderId="69" xfId="0" applyNumberFormat="1" applyFont="1" applyFill="1" applyBorder="1" applyAlignment="1">
      <alignment horizontal="left" vertical="center" wrapText="1"/>
    </xf>
    <xf numFmtId="1" fontId="5" fillId="3" borderId="145" xfId="0" applyNumberFormat="1" applyFont="1" applyFill="1" applyBorder="1" applyAlignment="1">
      <alignment horizontal="left" vertical="center" wrapText="1"/>
    </xf>
    <xf numFmtId="1" fontId="5" fillId="3" borderId="43" xfId="0" applyNumberFormat="1" applyFont="1" applyFill="1" applyBorder="1" applyAlignment="1">
      <alignment horizontal="left" vertical="center"/>
    </xf>
    <xf numFmtId="1" fontId="5" fillId="3" borderId="40" xfId="0" applyNumberFormat="1" applyFont="1" applyFill="1" applyBorder="1" applyAlignment="1">
      <alignment horizontal="left" vertical="center"/>
    </xf>
    <xf numFmtId="1" fontId="5" fillId="3" borderId="127" xfId="0" applyNumberFormat="1" applyFont="1" applyFill="1" applyBorder="1" applyAlignment="1">
      <alignment horizontal="left" vertical="center"/>
    </xf>
    <xf numFmtId="1" fontId="5" fillId="3" borderId="8" xfId="0" applyNumberFormat="1" applyFont="1" applyFill="1" applyBorder="1" applyAlignment="1">
      <alignment horizontal="left" vertical="center"/>
    </xf>
    <xf numFmtId="1" fontId="5" fillId="5" borderId="2" xfId="0" applyNumberFormat="1" applyFont="1" applyFill="1" applyBorder="1" applyAlignment="1">
      <alignment horizontal="center" vertical="center"/>
    </xf>
    <xf numFmtId="1" fontId="5" fillId="5" borderId="126" xfId="0" applyNumberFormat="1" applyFont="1" applyFill="1" applyBorder="1" applyAlignment="1">
      <alignment horizontal="center" vertical="center"/>
    </xf>
    <xf numFmtId="1" fontId="5" fillId="4" borderId="135" xfId="0" applyNumberFormat="1" applyFont="1" applyFill="1" applyBorder="1" applyAlignment="1">
      <alignment horizontal="center"/>
    </xf>
    <xf numFmtId="1" fontId="5" fillId="0" borderId="152" xfId="0" applyNumberFormat="1" applyFont="1" applyBorder="1" applyAlignment="1">
      <alignment horizontal="center" vertical="center"/>
    </xf>
    <xf numFmtId="1" fontId="5" fillId="0" borderId="100" xfId="0" applyNumberFormat="1" applyFont="1" applyBorder="1" applyAlignment="1">
      <alignment horizontal="center" vertical="center" wrapText="1"/>
    </xf>
    <xf numFmtId="1" fontId="5" fillId="0" borderId="101" xfId="0" applyNumberFormat="1" applyFont="1" applyBorder="1" applyAlignment="1">
      <alignment horizontal="center" vertical="center" wrapText="1"/>
    </xf>
    <xf numFmtId="1" fontId="5" fillId="5" borderId="138" xfId="0" applyNumberFormat="1" applyFont="1" applyFill="1" applyBorder="1" applyAlignment="1">
      <alignment horizontal="center" vertical="center" wrapText="1"/>
    </xf>
    <xf numFmtId="1" fontId="5" fillId="0" borderId="14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" fontId="5" fillId="0" borderId="126" xfId="0" applyNumberFormat="1" applyFont="1" applyBorder="1" applyAlignment="1">
      <alignment horizontal="center" vertical="center" wrapText="1"/>
    </xf>
    <xf numFmtId="1" fontId="5" fillId="0" borderId="126" xfId="0" applyNumberFormat="1" applyFont="1" applyBorder="1" applyAlignment="1">
      <alignment horizontal="left" vertical="center" wrapText="1"/>
    </xf>
    <xf numFmtId="1" fontId="5" fillId="0" borderId="138" xfId="0" applyNumberFormat="1" applyFont="1" applyBorder="1" applyAlignment="1">
      <alignment horizontal="center" vertical="center" wrapText="1"/>
    </xf>
    <xf numFmtId="1" fontId="5" fillId="0" borderId="18" xfId="0" applyNumberFormat="1" applyFont="1" applyBorder="1" applyAlignment="1">
      <alignment horizontal="left" vertical="center" wrapText="1"/>
    </xf>
    <xf numFmtId="1" fontId="5" fillId="0" borderId="22" xfId="0" applyNumberFormat="1" applyFont="1" applyBorder="1" applyAlignment="1">
      <alignment horizontal="left" vertical="center" wrapText="1"/>
    </xf>
    <xf numFmtId="1" fontId="5" fillId="0" borderId="65" xfId="0" applyNumberFormat="1" applyFont="1" applyBorder="1" applyAlignment="1">
      <alignment horizontal="left" vertical="center" wrapText="1"/>
    </xf>
    <xf numFmtId="1" fontId="5" fillId="4" borderId="2" xfId="0" applyNumberFormat="1" applyFont="1" applyFill="1" applyBorder="1" applyAlignment="1">
      <alignment horizontal="center" vertical="center" wrapText="1"/>
    </xf>
    <xf numFmtId="1" fontId="5" fillId="4" borderId="7" xfId="0" applyNumberFormat="1" applyFont="1" applyFill="1" applyBorder="1" applyAlignment="1">
      <alignment horizontal="center" vertical="center" wrapText="1"/>
    </xf>
    <xf numFmtId="1" fontId="5" fillId="4" borderId="126" xfId="0" applyNumberFormat="1" applyFont="1" applyFill="1" applyBorder="1" applyAlignment="1">
      <alignment horizontal="center" vertical="center" wrapText="1"/>
    </xf>
    <xf numFmtId="1" fontId="5" fillId="4" borderId="137" xfId="0" applyNumberFormat="1" applyFont="1" applyFill="1" applyBorder="1" applyAlignment="1">
      <alignment horizontal="center"/>
    </xf>
    <xf numFmtId="1" fontId="5" fillId="4" borderId="134" xfId="0" applyNumberFormat="1" applyFont="1" applyFill="1" applyBorder="1" applyAlignment="1">
      <alignment horizontal="center"/>
    </xf>
    <xf numFmtId="1" fontId="5" fillId="4" borderId="136" xfId="0" applyNumberFormat="1" applyFont="1" applyFill="1" applyBorder="1" applyAlignment="1">
      <alignment horizontal="center"/>
    </xf>
    <xf numFmtId="1" fontId="5" fillId="0" borderId="109" xfId="0" applyNumberFormat="1" applyFont="1" applyBorder="1" applyAlignment="1">
      <alignment horizontal="center" vertical="center" wrapText="1"/>
    </xf>
    <xf numFmtId="1" fontId="5" fillId="0" borderId="110" xfId="0" applyNumberFormat="1" applyFont="1" applyBorder="1" applyAlignment="1">
      <alignment horizontal="center" vertical="center" wrapText="1"/>
    </xf>
    <xf numFmtId="1" fontId="5" fillId="3" borderId="163" xfId="0" applyNumberFormat="1" applyFont="1" applyFill="1" applyBorder="1" applyAlignment="1">
      <alignment horizontal="left" vertical="center" wrapText="1"/>
    </xf>
    <xf numFmtId="1" fontId="5" fillId="4" borderId="162" xfId="0" applyNumberFormat="1" applyFont="1" applyFill="1" applyBorder="1" applyAlignment="1">
      <alignment horizontal="center"/>
    </xf>
    <xf numFmtId="1" fontId="5" fillId="0" borderId="137" xfId="0" applyNumberFormat="1" applyFont="1" applyBorder="1" applyAlignment="1">
      <alignment horizontal="center" wrapText="1"/>
    </xf>
    <xf numFmtId="1" fontId="5" fillId="0" borderId="134" xfId="0" applyNumberFormat="1" applyFont="1" applyBorder="1" applyAlignment="1">
      <alignment horizontal="center" wrapText="1"/>
    </xf>
    <xf numFmtId="1" fontId="5" fillId="0" borderId="142" xfId="0" applyNumberFormat="1" applyFont="1" applyBorder="1" applyAlignment="1">
      <alignment horizontal="center" wrapText="1"/>
    </xf>
    <xf numFmtId="1" fontId="5" fillId="0" borderId="115" xfId="0" applyNumberFormat="1" applyFont="1" applyBorder="1" applyAlignment="1">
      <alignment horizontal="center" vertical="center" wrapText="1"/>
    </xf>
    <xf numFmtId="1" fontId="5" fillId="0" borderId="117" xfId="0" applyNumberFormat="1" applyFont="1" applyBorder="1" applyAlignment="1">
      <alignment horizontal="center" vertical="center" wrapText="1"/>
    </xf>
    <xf numFmtId="1" fontId="5" fillId="4" borderId="137" xfId="0" applyNumberFormat="1" applyFont="1" applyFill="1" applyBorder="1" applyAlignment="1">
      <alignment horizontal="center" vertical="center"/>
    </xf>
    <xf numFmtId="1" fontId="5" fillId="4" borderId="134" xfId="0" applyNumberFormat="1" applyFont="1" applyFill="1" applyBorder="1" applyAlignment="1">
      <alignment horizontal="center" vertical="center"/>
    </xf>
    <xf numFmtId="1" fontId="5" fillId="4" borderId="142" xfId="0" applyNumberFormat="1" applyFont="1" applyFill="1" applyBorder="1" applyAlignment="1">
      <alignment horizontal="center" vertical="center"/>
    </xf>
    <xf numFmtId="1" fontId="5" fillId="0" borderId="14" xfId="0" applyNumberFormat="1" applyFont="1" applyBorder="1" applyAlignment="1">
      <alignment horizontal="center" vertical="center" wrapText="1"/>
    </xf>
    <xf numFmtId="1" fontId="5" fillId="0" borderId="63" xfId="0" applyNumberFormat="1" applyFont="1" applyBorder="1" applyAlignment="1">
      <alignment horizontal="center" vertical="center" wrapText="1"/>
    </xf>
  </cellXfs>
  <cellStyles count="2">
    <cellStyle name="Normal" xfId="0" builtinId="0"/>
    <cellStyle name="Notas 2 2" xfId="1" xr:uid="{CE95F5EB-475C-4B90-B8E3-68752FFDD7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866775</xdr:colOff>
      <xdr:row>1</xdr:row>
      <xdr:rowOff>291678</xdr:rowOff>
    </xdr:to>
    <xdr:pic>
      <xdr:nvPicPr>
        <xdr:cNvPr id="2" name="Imagen 1" descr="logoNUEVO">
          <a:extLst>
            <a:ext uri="{FF2B5EF4-FFF2-40B4-BE49-F238E27FC236}">
              <a16:creationId xmlns:a16="http://schemas.microsoft.com/office/drawing/2014/main" id="{2E392EE7-721B-41C9-A7FC-374BDFB40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66775" cy="8631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1162050</xdr:colOff>
      <xdr:row>2</xdr:row>
      <xdr:rowOff>74918</xdr:rowOff>
    </xdr:to>
    <xdr:pic>
      <xdr:nvPicPr>
        <xdr:cNvPr id="2" name="Imagen 1" descr="logoNUEVO">
          <a:extLst>
            <a:ext uri="{FF2B5EF4-FFF2-40B4-BE49-F238E27FC236}">
              <a16:creationId xmlns:a16="http://schemas.microsoft.com/office/drawing/2014/main" id="{2F7C5EEB-D90D-4365-8006-F3FC730D5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12179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icenciasminsal-my.sharepoint.com/personal/jacqueline_cerda_minsal_cl/Documents/REM-%20EQUIPO/REM%202025/SERIES%20REM/SERIE%20A/SA_25_V1.5.xlsm" TargetMode="External"/><Relationship Id="rId1" Type="http://schemas.openxmlformats.org/officeDocument/2006/relationships/externalLinkPath" Target="/personal/jacqueline_cerda_minsal_cl/Documents/REM-%20EQUIPO/REM%202025/SERIES%20REM/SERIE%20A/SA_25_V1.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A33"/>
      <sheetName val="A34"/>
      <sheetName val="Control"/>
      <sheetName val="MACROS"/>
    </sheetNames>
    <sheetDataSet>
      <sheetData sheetId="0">
        <row r="2">
          <cell r="B2"/>
          <cell r="C2"/>
          <cell r="D2"/>
          <cell r="E2"/>
          <cell r="F2"/>
          <cell r="G2"/>
        </row>
        <row r="3">
          <cell r="B3"/>
          <cell r="C3"/>
          <cell r="D3"/>
          <cell r="E3"/>
          <cell r="F3"/>
          <cell r="G3"/>
          <cell r="H3"/>
        </row>
        <row r="6">
          <cell r="B6"/>
          <cell r="C6"/>
          <cell r="D6"/>
        </row>
        <row r="7">
          <cell r="B7">
            <v>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4D495-A8A2-4FF5-8CE1-2AA5159054C5}">
  <sheetPr codeName="Hoja2"/>
  <dimension ref="A1:AD53"/>
  <sheetViews>
    <sheetView topLeftCell="A38" workbookViewId="0">
      <selection activeCell="H38" sqref="H38"/>
    </sheetView>
  </sheetViews>
  <sheetFormatPr baseColWidth="10" defaultColWidth="11.42578125" defaultRowHeight="16.5" x14ac:dyDescent="0.3"/>
  <cols>
    <col min="1" max="1" width="87.85546875" style="388" customWidth="1"/>
    <col min="2" max="16384" width="11.42578125" style="388"/>
  </cols>
  <sheetData>
    <row r="1" spans="1:13" ht="45" customHeight="1" x14ac:dyDescent="0.3">
      <c r="A1" s="488" t="s">
        <v>0</v>
      </c>
      <c r="L1" s="392"/>
    </row>
    <row r="2" spans="1:13" ht="45" customHeight="1" x14ac:dyDescent="0.3"/>
    <row r="3" spans="1:13" ht="45" customHeight="1" x14ac:dyDescent="0.3">
      <c r="A3" s="493" t="s">
        <v>321</v>
      </c>
      <c r="B3" s="493"/>
      <c r="C3" s="493"/>
      <c r="D3" s="493"/>
      <c r="E3" s="493"/>
      <c r="F3" s="493"/>
      <c r="G3" s="493"/>
      <c r="L3" s="392"/>
    </row>
    <row r="4" spans="1:13" ht="20.25" customHeight="1" thickBot="1" x14ac:dyDescent="0.35">
      <c r="A4" s="395"/>
      <c r="B4" s="395"/>
      <c r="C4" s="395"/>
      <c r="D4" s="395"/>
      <c r="E4" s="395"/>
      <c r="F4" s="395"/>
      <c r="G4" s="395"/>
      <c r="L4" s="392"/>
    </row>
    <row r="5" spans="1:13" ht="48" customHeight="1" x14ac:dyDescent="0.3">
      <c r="A5" s="468" t="s">
        <v>319</v>
      </c>
      <c r="B5" s="469" t="s">
        <v>273</v>
      </c>
      <c r="C5" s="470" t="s">
        <v>7</v>
      </c>
      <c r="D5" s="470" t="s">
        <v>2</v>
      </c>
      <c r="E5" s="470" t="s">
        <v>3</v>
      </c>
      <c r="F5" s="470" t="s">
        <v>4</v>
      </c>
      <c r="G5" s="471" t="s">
        <v>5</v>
      </c>
      <c r="L5" s="393"/>
    </row>
    <row r="6" spans="1:13" s="389" customFormat="1" ht="25.5" customHeight="1" x14ac:dyDescent="0.3">
      <c r="A6" s="472" t="s">
        <v>8</v>
      </c>
      <c r="B6" s="474">
        <f>SUM(C6:G6)</f>
        <v>0</v>
      </c>
      <c r="C6" s="474"/>
      <c r="D6" s="474"/>
      <c r="E6" s="474"/>
      <c r="F6" s="474"/>
      <c r="G6" s="475"/>
    </row>
    <row r="7" spans="1:13" s="389" customFormat="1" ht="25.5" customHeight="1" x14ac:dyDescent="0.3">
      <c r="A7" s="472" t="s">
        <v>9</v>
      </c>
      <c r="B7" s="474">
        <f>SUM(B8+B15+B16+B23+B28+B34+B35)</f>
        <v>0</v>
      </c>
      <c r="C7" s="474">
        <f t="shared" ref="C7:G7" si="0">SUM(C8+C15+C16+C23+C28+C34+C35)</f>
        <v>0</v>
      </c>
      <c r="D7" s="474">
        <f t="shared" si="0"/>
        <v>0</v>
      </c>
      <c r="E7" s="474">
        <f t="shared" si="0"/>
        <v>0</v>
      </c>
      <c r="F7" s="474">
        <f t="shared" si="0"/>
        <v>0</v>
      </c>
      <c r="G7" s="475">
        <f t="shared" si="0"/>
        <v>0</v>
      </c>
    </row>
    <row r="8" spans="1:13" ht="25.5" customHeight="1" x14ac:dyDescent="0.3">
      <c r="A8" s="481" t="s">
        <v>10</v>
      </c>
      <c r="B8" s="474">
        <f>SUM(B9:B14)</f>
        <v>0</v>
      </c>
      <c r="C8" s="474">
        <f t="shared" ref="C8:G8" si="1">SUM(C9:C14)</f>
        <v>0</v>
      </c>
      <c r="D8" s="474">
        <f t="shared" si="1"/>
        <v>0</v>
      </c>
      <c r="E8" s="474">
        <f t="shared" si="1"/>
        <v>0</v>
      </c>
      <c r="F8" s="474">
        <f t="shared" si="1"/>
        <v>0</v>
      </c>
      <c r="G8" s="475">
        <f t="shared" si="1"/>
        <v>0</v>
      </c>
      <c r="J8" s="389"/>
    </row>
    <row r="9" spans="1:13" ht="25.5" customHeight="1" x14ac:dyDescent="0.3">
      <c r="A9" s="478" t="s">
        <v>11</v>
      </c>
      <c r="B9" s="489">
        <f>SUM(C9:G9)</f>
        <v>0</v>
      </c>
      <c r="C9" s="473"/>
      <c r="D9" s="473"/>
      <c r="E9" s="473"/>
      <c r="F9" s="473"/>
      <c r="G9" s="477"/>
      <c r="M9" s="467"/>
    </row>
    <row r="10" spans="1:13" ht="25.5" customHeight="1" x14ac:dyDescent="0.3">
      <c r="A10" s="478" t="s">
        <v>12</v>
      </c>
      <c r="B10" s="489">
        <f t="shared" ref="B10:B14" si="2">SUM(C10:G10)</f>
        <v>0</v>
      </c>
      <c r="C10" s="473"/>
      <c r="D10" s="473"/>
      <c r="E10" s="473"/>
      <c r="F10" s="473"/>
      <c r="G10" s="477"/>
    </row>
    <row r="11" spans="1:13" ht="25.5" customHeight="1" x14ac:dyDescent="0.3">
      <c r="A11" s="478" t="s">
        <v>13</v>
      </c>
      <c r="B11" s="489">
        <f t="shared" si="2"/>
        <v>0</v>
      </c>
      <c r="C11" s="473"/>
      <c r="D11" s="473"/>
      <c r="E11" s="473"/>
      <c r="F11" s="473"/>
      <c r="G11" s="477"/>
    </row>
    <row r="12" spans="1:13" ht="25.5" customHeight="1" x14ac:dyDescent="0.3">
      <c r="A12" s="478" t="s">
        <v>14</v>
      </c>
      <c r="B12" s="489">
        <f t="shared" si="2"/>
        <v>0</v>
      </c>
      <c r="C12" s="473"/>
      <c r="D12" s="473"/>
      <c r="E12" s="473"/>
      <c r="F12" s="473"/>
      <c r="G12" s="477"/>
    </row>
    <row r="13" spans="1:13" ht="25.5" customHeight="1" x14ac:dyDescent="0.3">
      <c r="A13" s="478" t="s">
        <v>15</v>
      </c>
      <c r="B13" s="489">
        <f t="shared" si="2"/>
        <v>0</v>
      </c>
      <c r="C13" s="473"/>
      <c r="D13" s="473"/>
      <c r="E13" s="473"/>
      <c r="F13" s="473"/>
      <c r="G13" s="477"/>
    </row>
    <row r="14" spans="1:13" ht="25.5" customHeight="1" x14ac:dyDescent="0.3">
      <c r="A14" s="478" t="s">
        <v>16</v>
      </c>
      <c r="B14" s="489">
        <f t="shared" si="2"/>
        <v>0</v>
      </c>
      <c r="C14" s="473"/>
      <c r="D14" s="473"/>
      <c r="E14" s="473"/>
      <c r="F14" s="473"/>
      <c r="G14" s="477"/>
    </row>
    <row r="15" spans="1:13" ht="25.5" customHeight="1" x14ac:dyDescent="0.3">
      <c r="A15" s="476" t="s">
        <v>17</v>
      </c>
      <c r="B15" s="479">
        <f>SUM(C15:G15)</f>
        <v>0</v>
      </c>
      <c r="C15" s="479"/>
      <c r="D15" s="479"/>
      <c r="E15" s="479"/>
      <c r="F15" s="479"/>
      <c r="G15" s="480"/>
    </row>
    <row r="16" spans="1:13" ht="25.5" customHeight="1" x14ac:dyDescent="0.3">
      <c r="A16" s="476" t="s">
        <v>18</v>
      </c>
      <c r="B16" s="479">
        <f>SUM(C16:G16)</f>
        <v>0</v>
      </c>
      <c r="C16" s="479"/>
      <c r="D16" s="479"/>
      <c r="E16" s="479"/>
      <c r="F16" s="479"/>
      <c r="G16" s="480"/>
    </row>
    <row r="17" spans="1:30" ht="25.5" customHeight="1" x14ac:dyDescent="0.3">
      <c r="A17" s="481" t="s">
        <v>19</v>
      </c>
      <c r="B17" s="474">
        <f>SUM(B18:B22)</f>
        <v>0</v>
      </c>
      <c r="C17" s="474">
        <f t="shared" ref="C17:G17" si="3">SUM(C18:C22)</f>
        <v>0</v>
      </c>
      <c r="D17" s="474">
        <f t="shared" si="3"/>
        <v>0</v>
      </c>
      <c r="E17" s="474">
        <f t="shared" si="3"/>
        <v>0</v>
      </c>
      <c r="F17" s="474">
        <f t="shared" si="3"/>
        <v>0</v>
      </c>
      <c r="G17" s="475">
        <f t="shared" si="3"/>
        <v>0</v>
      </c>
    </row>
    <row r="18" spans="1:30" ht="25.5" customHeight="1" x14ac:dyDescent="0.3">
      <c r="A18" s="478" t="s">
        <v>20</v>
      </c>
      <c r="B18" s="479">
        <f>SUM(C18:G18)</f>
        <v>0</v>
      </c>
      <c r="C18" s="483"/>
      <c r="D18" s="483"/>
      <c r="E18" s="483"/>
      <c r="F18" s="483"/>
      <c r="G18" s="484"/>
    </row>
    <row r="19" spans="1:30" ht="25.5" customHeight="1" x14ac:dyDescent="0.3">
      <c r="A19" s="478" t="s">
        <v>21</v>
      </c>
      <c r="B19" s="479">
        <f t="shared" ref="B19:B22" si="4">SUM(C19:G19)</f>
        <v>0</v>
      </c>
      <c r="C19" s="483"/>
      <c r="D19" s="483"/>
      <c r="E19" s="483"/>
      <c r="F19" s="483"/>
      <c r="G19" s="484"/>
    </row>
    <row r="20" spans="1:30" ht="25.5" customHeight="1" x14ac:dyDescent="0.3">
      <c r="A20" s="478" t="s">
        <v>22</v>
      </c>
      <c r="B20" s="479">
        <f t="shared" si="4"/>
        <v>0</v>
      </c>
      <c r="C20" s="483"/>
      <c r="D20" s="483"/>
      <c r="E20" s="483"/>
      <c r="F20" s="483"/>
      <c r="G20" s="484"/>
    </row>
    <row r="21" spans="1:30" ht="25.5" customHeight="1" x14ac:dyDescent="0.3">
      <c r="A21" s="478" t="s">
        <v>23</v>
      </c>
      <c r="B21" s="479">
        <f t="shared" si="4"/>
        <v>0</v>
      </c>
      <c r="C21" s="483"/>
      <c r="D21" s="483"/>
      <c r="E21" s="483"/>
      <c r="F21" s="483"/>
      <c r="G21" s="484"/>
    </row>
    <row r="22" spans="1:30" ht="25.5" customHeight="1" x14ac:dyDescent="0.3">
      <c r="A22" s="478" t="s">
        <v>24</v>
      </c>
      <c r="B22" s="479">
        <f t="shared" si="4"/>
        <v>0</v>
      </c>
      <c r="C22" s="483"/>
      <c r="D22" s="483"/>
      <c r="E22" s="483"/>
      <c r="F22" s="483"/>
      <c r="G22" s="484"/>
    </row>
    <row r="23" spans="1:30" ht="25.5" customHeight="1" x14ac:dyDescent="0.3">
      <c r="A23" s="481" t="s">
        <v>315</v>
      </c>
      <c r="B23" s="474">
        <f>SUM(B24:B27)</f>
        <v>0</v>
      </c>
      <c r="C23" s="474">
        <f t="shared" ref="C23:G23" si="5">SUM(C24:C27)</f>
        <v>0</v>
      </c>
      <c r="D23" s="474">
        <f t="shared" si="5"/>
        <v>0</v>
      </c>
      <c r="E23" s="474">
        <f t="shared" si="5"/>
        <v>0</v>
      </c>
      <c r="F23" s="474">
        <f t="shared" si="5"/>
        <v>0</v>
      </c>
      <c r="G23" s="475">
        <f t="shared" si="5"/>
        <v>0</v>
      </c>
    </row>
    <row r="24" spans="1:30" ht="25.5" customHeight="1" x14ac:dyDescent="0.3">
      <c r="A24" s="478" t="s">
        <v>25</v>
      </c>
      <c r="B24" s="479">
        <f>SUM(C24:G24)</f>
        <v>0</v>
      </c>
      <c r="C24" s="483"/>
      <c r="D24" s="483"/>
      <c r="E24" s="483"/>
      <c r="F24" s="483"/>
      <c r="G24" s="484"/>
    </row>
    <row r="25" spans="1:30" ht="25.5" customHeight="1" x14ac:dyDescent="0.3">
      <c r="A25" s="478" t="s">
        <v>26</v>
      </c>
      <c r="B25" s="479">
        <f t="shared" ref="B25:B27" si="6">SUM(C25:G25)</f>
        <v>0</v>
      </c>
      <c r="C25" s="483"/>
      <c r="D25" s="483"/>
      <c r="E25" s="483"/>
      <c r="F25" s="483"/>
      <c r="G25" s="484"/>
    </row>
    <row r="26" spans="1:30" ht="25.5" customHeight="1" x14ac:dyDescent="0.3">
      <c r="A26" s="478" t="s">
        <v>27</v>
      </c>
      <c r="B26" s="479">
        <f t="shared" si="6"/>
        <v>0</v>
      </c>
      <c r="C26" s="483"/>
      <c r="D26" s="483"/>
      <c r="E26" s="483"/>
      <c r="F26" s="483"/>
      <c r="G26" s="484"/>
    </row>
    <row r="27" spans="1:30" ht="25.5" customHeight="1" x14ac:dyDescent="0.3">
      <c r="A27" s="478" t="s">
        <v>28</v>
      </c>
      <c r="B27" s="479">
        <f t="shared" si="6"/>
        <v>0</v>
      </c>
      <c r="C27" s="483"/>
      <c r="D27" s="483"/>
      <c r="E27" s="483"/>
      <c r="F27" s="483"/>
      <c r="G27" s="484"/>
    </row>
    <row r="28" spans="1:30" ht="25.5" customHeight="1" x14ac:dyDescent="0.3">
      <c r="A28" s="481" t="s">
        <v>29</v>
      </c>
      <c r="B28" s="474">
        <f>SUM(B29:B33)</f>
        <v>0</v>
      </c>
      <c r="C28" s="474">
        <f t="shared" ref="C28:G28" si="7">SUM(C29:C33)</f>
        <v>0</v>
      </c>
      <c r="D28" s="474">
        <f t="shared" si="7"/>
        <v>0</v>
      </c>
      <c r="E28" s="474">
        <f t="shared" si="7"/>
        <v>0</v>
      </c>
      <c r="F28" s="474">
        <f t="shared" si="7"/>
        <v>0</v>
      </c>
      <c r="G28" s="475">
        <f t="shared" si="7"/>
        <v>0</v>
      </c>
    </row>
    <row r="29" spans="1:30" s="390" customFormat="1" ht="25.5" customHeight="1" x14ac:dyDescent="0.3">
      <c r="A29" s="478" t="s">
        <v>30</v>
      </c>
      <c r="B29" s="479">
        <f>SUM(C29:G29)</f>
        <v>0</v>
      </c>
      <c r="C29" s="483"/>
      <c r="D29" s="483"/>
      <c r="E29" s="483"/>
      <c r="F29" s="483"/>
      <c r="G29" s="484"/>
      <c r="H29" s="388"/>
      <c r="I29" s="388"/>
      <c r="J29" s="388"/>
      <c r="K29" s="388"/>
      <c r="L29" s="388"/>
      <c r="M29" s="388"/>
      <c r="N29" s="388"/>
      <c r="O29" s="388"/>
      <c r="P29" s="388"/>
      <c r="Q29" s="388"/>
      <c r="R29" s="388"/>
      <c r="S29" s="388"/>
      <c r="T29" s="388"/>
      <c r="U29" s="388"/>
      <c r="V29" s="388"/>
      <c r="W29" s="388"/>
      <c r="X29" s="388"/>
      <c r="Y29" s="388"/>
      <c r="Z29" s="388"/>
      <c r="AA29" s="388"/>
      <c r="AB29" s="388"/>
      <c r="AC29" s="388"/>
      <c r="AD29" s="388"/>
    </row>
    <row r="30" spans="1:30" s="390" customFormat="1" ht="25.5" customHeight="1" x14ac:dyDescent="0.3">
      <c r="A30" s="478" t="s">
        <v>31</v>
      </c>
      <c r="B30" s="479">
        <f t="shared" ref="B30:B33" si="8">SUM(C30:G30)</f>
        <v>0</v>
      </c>
      <c r="C30" s="483"/>
      <c r="D30" s="483"/>
      <c r="E30" s="483"/>
      <c r="F30" s="483"/>
      <c r="G30" s="484"/>
      <c r="H30" s="388"/>
      <c r="I30" s="388"/>
      <c r="J30" s="388"/>
      <c r="K30" s="388"/>
      <c r="L30" s="388"/>
      <c r="M30" s="388"/>
      <c r="N30" s="388"/>
      <c r="O30" s="388"/>
      <c r="P30" s="388"/>
      <c r="Q30" s="388"/>
      <c r="R30" s="388"/>
      <c r="S30" s="388"/>
      <c r="T30" s="388"/>
      <c r="U30" s="388"/>
      <c r="V30" s="388"/>
      <c r="W30" s="388"/>
      <c r="X30" s="388"/>
      <c r="Y30" s="388"/>
      <c r="Z30" s="388"/>
      <c r="AA30" s="388"/>
      <c r="AB30" s="388"/>
      <c r="AC30" s="388"/>
      <c r="AD30" s="388"/>
    </row>
    <row r="31" spans="1:30" s="390" customFormat="1" ht="25.5" customHeight="1" x14ac:dyDescent="0.3">
      <c r="A31" s="478" t="s">
        <v>32</v>
      </c>
      <c r="B31" s="479">
        <f t="shared" si="8"/>
        <v>0</v>
      </c>
      <c r="C31" s="483"/>
      <c r="D31" s="483"/>
      <c r="E31" s="483"/>
      <c r="F31" s="483"/>
      <c r="G31" s="484"/>
      <c r="H31" s="388"/>
      <c r="I31" s="388"/>
      <c r="J31" s="388"/>
      <c r="K31" s="388"/>
      <c r="L31" s="388"/>
      <c r="M31" s="388"/>
      <c r="N31" s="388"/>
      <c r="O31" s="388"/>
      <c r="P31" s="388"/>
      <c r="Q31" s="388"/>
      <c r="R31" s="388"/>
      <c r="S31" s="388"/>
      <c r="T31" s="388"/>
      <c r="U31" s="388"/>
      <c r="V31" s="388"/>
      <c r="W31" s="388"/>
      <c r="X31" s="388"/>
      <c r="Y31" s="388"/>
      <c r="Z31" s="388"/>
      <c r="AA31" s="388"/>
      <c r="AB31" s="388"/>
      <c r="AC31" s="388"/>
      <c r="AD31" s="388"/>
    </row>
    <row r="32" spans="1:30" s="390" customFormat="1" ht="25.5" customHeight="1" x14ac:dyDescent="0.3">
      <c r="A32" s="478" t="s">
        <v>33</v>
      </c>
      <c r="B32" s="479">
        <f t="shared" si="8"/>
        <v>0</v>
      </c>
      <c r="C32" s="483"/>
      <c r="D32" s="483"/>
      <c r="E32" s="483"/>
      <c r="F32" s="483"/>
      <c r="G32" s="484"/>
      <c r="H32" s="388"/>
      <c r="I32" s="388"/>
      <c r="J32" s="388"/>
      <c r="K32" s="388"/>
      <c r="L32" s="388"/>
      <c r="M32" s="388"/>
      <c r="N32" s="388"/>
      <c r="O32" s="388"/>
      <c r="P32" s="388"/>
      <c r="Q32" s="388"/>
      <c r="R32" s="388"/>
      <c r="S32" s="388"/>
      <c r="T32" s="388"/>
      <c r="U32" s="388"/>
      <c r="V32" s="388"/>
      <c r="W32" s="388"/>
      <c r="X32" s="388"/>
      <c r="Y32" s="388"/>
      <c r="Z32" s="388"/>
      <c r="AA32" s="388"/>
      <c r="AB32" s="388"/>
      <c r="AC32" s="388"/>
      <c r="AD32" s="388"/>
    </row>
    <row r="33" spans="1:30" s="390" customFormat="1" ht="25.5" customHeight="1" x14ac:dyDescent="0.3">
      <c r="A33" s="478" t="s">
        <v>34</v>
      </c>
      <c r="B33" s="479">
        <f t="shared" si="8"/>
        <v>0</v>
      </c>
      <c r="C33" s="483"/>
      <c r="D33" s="483"/>
      <c r="E33" s="483"/>
      <c r="F33" s="483"/>
      <c r="G33" s="484"/>
      <c r="H33" s="388"/>
      <c r="I33" s="388"/>
      <c r="J33" s="388"/>
      <c r="K33" s="388"/>
      <c r="L33" s="388"/>
      <c r="M33" s="388"/>
      <c r="N33" s="388"/>
      <c r="O33" s="388"/>
      <c r="P33" s="388"/>
      <c r="Q33" s="388"/>
      <c r="R33" s="388"/>
      <c r="S33" s="388"/>
      <c r="T33" s="388"/>
      <c r="U33" s="388"/>
      <c r="V33" s="388"/>
      <c r="W33" s="388"/>
      <c r="X33" s="388"/>
      <c r="Y33" s="388"/>
      <c r="Z33" s="388"/>
      <c r="AA33" s="388"/>
      <c r="AB33" s="388"/>
      <c r="AC33" s="388"/>
      <c r="AD33" s="388"/>
    </row>
    <row r="34" spans="1:30" ht="25.5" customHeight="1" x14ac:dyDescent="0.3">
      <c r="A34" s="481" t="s">
        <v>35</v>
      </c>
      <c r="B34" s="474">
        <f>SUM(C34:G34)</f>
        <v>0</v>
      </c>
      <c r="C34" s="474"/>
      <c r="D34" s="474"/>
      <c r="E34" s="474"/>
      <c r="F34" s="474"/>
      <c r="G34" s="475"/>
    </row>
    <row r="35" spans="1:30" ht="25.5" customHeight="1" x14ac:dyDescent="0.3">
      <c r="A35" s="481" t="s">
        <v>36</v>
      </c>
      <c r="B35" s="474">
        <f>SUM(C35:G35)</f>
        <v>0</v>
      </c>
      <c r="C35" s="474"/>
      <c r="D35" s="474"/>
      <c r="E35" s="474"/>
      <c r="F35" s="474"/>
      <c r="G35" s="475"/>
    </row>
    <row r="36" spans="1:30" s="389" customFormat="1" ht="25.5" customHeight="1" x14ac:dyDescent="0.3">
      <c r="A36" s="472" t="s">
        <v>318</v>
      </c>
      <c r="B36" s="482">
        <f>SUM(B37:B43)</f>
        <v>0</v>
      </c>
      <c r="C36" s="482">
        <f t="shared" ref="C36:G36" si="9">SUM(C37:C43)</f>
        <v>0</v>
      </c>
      <c r="D36" s="482">
        <f t="shared" si="9"/>
        <v>0</v>
      </c>
      <c r="E36" s="482">
        <f t="shared" si="9"/>
        <v>0</v>
      </c>
      <c r="F36" s="482">
        <f t="shared" si="9"/>
        <v>0</v>
      </c>
      <c r="G36" s="485">
        <f t="shared" si="9"/>
        <v>0</v>
      </c>
    </row>
    <row r="37" spans="1:30" ht="25.5" customHeight="1" x14ac:dyDescent="0.3">
      <c r="A37" s="478" t="s">
        <v>37</v>
      </c>
      <c r="B37" s="479">
        <f>SUM(C37:G37)</f>
        <v>0</v>
      </c>
      <c r="C37" s="483"/>
      <c r="D37" s="483"/>
      <c r="E37" s="483"/>
      <c r="F37" s="483"/>
      <c r="G37" s="484"/>
    </row>
    <row r="38" spans="1:30" ht="25.5" customHeight="1" x14ac:dyDescent="0.3">
      <c r="A38" s="478" t="s">
        <v>38</v>
      </c>
      <c r="B38" s="479">
        <f t="shared" ref="B38:B43" si="10">SUM(C38:G38)</f>
        <v>0</v>
      </c>
      <c r="C38" s="483"/>
      <c r="D38" s="483"/>
      <c r="E38" s="483"/>
      <c r="F38" s="483"/>
      <c r="G38" s="484"/>
      <c r="H38" s="492"/>
    </row>
    <row r="39" spans="1:30" ht="25.5" customHeight="1" x14ac:dyDescent="0.3">
      <c r="A39" s="478" t="s">
        <v>39</v>
      </c>
      <c r="B39" s="479">
        <f t="shared" si="10"/>
        <v>0</v>
      </c>
      <c r="C39" s="483"/>
      <c r="D39" s="483"/>
      <c r="E39" s="483"/>
      <c r="F39" s="483"/>
      <c r="G39" s="484"/>
    </row>
    <row r="40" spans="1:30" ht="25.5" customHeight="1" x14ac:dyDescent="0.3">
      <c r="A40" s="478" t="s">
        <v>40</v>
      </c>
      <c r="B40" s="479">
        <f t="shared" si="10"/>
        <v>0</v>
      </c>
      <c r="C40" s="483"/>
      <c r="D40" s="483"/>
      <c r="E40" s="483"/>
      <c r="F40" s="483"/>
      <c r="G40" s="484"/>
    </row>
    <row r="41" spans="1:30" ht="25.5" customHeight="1" x14ac:dyDescent="0.3">
      <c r="A41" s="478" t="s">
        <v>316</v>
      </c>
      <c r="B41" s="479">
        <f t="shared" si="10"/>
        <v>0</v>
      </c>
      <c r="C41" s="483"/>
      <c r="D41" s="483"/>
      <c r="E41" s="483"/>
      <c r="F41" s="483"/>
      <c r="G41" s="484"/>
    </row>
    <row r="42" spans="1:30" ht="25.5" customHeight="1" x14ac:dyDescent="0.3">
      <c r="A42" s="478" t="s">
        <v>317</v>
      </c>
      <c r="B42" s="479">
        <f t="shared" si="10"/>
        <v>0</v>
      </c>
      <c r="C42" s="483"/>
      <c r="D42" s="483"/>
      <c r="E42" s="483"/>
      <c r="F42" s="483"/>
      <c r="G42" s="484"/>
    </row>
    <row r="43" spans="1:30" ht="25.5" customHeight="1" x14ac:dyDescent="0.3">
      <c r="A43" s="478" t="s">
        <v>41</v>
      </c>
      <c r="B43" s="479">
        <f t="shared" si="10"/>
        <v>0</v>
      </c>
      <c r="C43" s="483"/>
      <c r="D43" s="483"/>
      <c r="E43" s="483"/>
      <c r="F43" s="483"/>
      <c r="G43" s="484"/>
    </row>
    <row r="44" spans="1:30" ht="25.5" customHeight="1" thickBot="1" x14ac:dyDescent="0.35">
      <c r="A44" s="490" t="s">
        <v>320</v>
      </c>
      <c r="B44" s="486">
        <f>SUM(C44:G44)</f>
        <v>0</v>
      </c>
      <c r="C44" s="486"/>
      <c r="D44" s="486"/>
      <c r="E44" s="486"/>
      <c r="F44" s="486"/>
      <c r="G44" s="487"/>
    </row>
    <row r="45" spans="1:30" ht="17.25" x14ac:dyDescent="0.3">
      <c r="A45" s="391"/>
    </row>
    <row r="47" spans="1:30" ht="17.25" x14ac:dyDescent="0.3">
      <c r="A47" s="391"/>
    </row>
    <row r="48" spans="1:30" ht="17.25" x14ac:dyDescent="0.3">
      <c r="A48" s="391"/>
    </row>
    <row r="49" spans="1:1" ht="17.25" x14ac:dyDescent="0.3">
      <c r="A49" s="391"/>
    </row>
    <row r="50" spans="1:1" ht="17.25" x14ac:dyDescent="0.3">
      <c r="A50" s="391"/>
    </row>
    <row r="51" spans="1:1" ht="17.25" x14ac:dyDescent="0.3">
      <c r="A51" s="391"/>
    </row>
    <row r="52" spans="1:1" ht="17.25" x14ac:dyDescent="0.3">
      <c r="A52" s="391"/>
    </row>
    <row r="53" spans="1:1" ht="17.25" x14ac:dyDescent="0.3">
      <c r="A53" s="391"/>
    </row>
  </sheetData>
  <mergeCells count="1">
    <mergeCell ref="A3:G3"/>
  </mergeCells>
  <pageMargins left="0.23622047244094491" right="0.23622047244094491" top="0.74803149606299213" bottom="0.74803149606299213" header="0.31496062992125984" footer="0.31496062992125984"/>
  <pageSetup scale="90" orientation="portrait" r:id="rId1"/>
  <ignoredErrors>
    <ignoredError sqref="B17 B23:G23 B28 B36" formula="1"/>
    <ignoredError sqref="C28:G28 C36:G36" formula="1" formulaRange="1"/>
    <ignoredError sqref="C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61E06-6F52-4913-9D2F-0E071BEB0161}">
  <dimension ref="A1:Z44"/>
  <sheetViews>
    <sheetView tabSelected="1" topLeftCell="A31" workbookViewId="0">
      <selection activeCell="A40" sqref="A40"/>
    </sheetView>
  </sheetViews>
  <sheetFormatPr baseColWidth="10" defaultColWidth="11.42578125" defaultRowHeight="16.5" x14ac:dyDescent="0.3"/>
  <cols>
    <col min="1" max="1" width="97.140625" style="388" customWidth="1"/>
    <col min="2" max="16384" width="11.42578125" style="388"/>
  </cols>
  <sheetData>
    <row r="1" spans="1:12" ht="45" customHeight="1" x14ac:dyDescent="0.3">
      <c r="A1" s="394" t="s">
        <v>0</v>
      </c>
      <c r="L1" s="392"/>
    </row>
    <row r="2" spans="1:12" ht="45" customHeight="1" x14ac:dyDescent="0.3"/>
    <row r="3" spans="1:12" ht="45" customHeight="1" x14ac:dyDescent="0.3">
      <c r="A3" s="493" t="s">
        <v>323</v>
      </c>
      <c r="B3" s="493"/>
      <c r="C3" s="493"/>
      <c r="D3" s="493"/>
      <c r="E3" s="493"/>
      <c r="F3" s="493"/>
      <c r="G3" s="493"/>
      <c r="L3" s="392"/>
    </row>
    <row r="4" spans="1:12" ht="20.25" customHeight="1" thickBot="1" x14ac:dyDescent="0.35">
      <c r="A4" s="395"/>
      <c r="B4" s="395"/>
      <c r="C4" s="395"/>
      <c r="D4" s="395"/>
      <c r="E4" s="395"/>
      <c r="F4" s="395"/>
      <c r="G4" s="395"/>
      <c r="L4" s="392"/>
    </row>
    <row r="5" spans="1:12" ht="45" customHeight="1" x14ac:dyDescent="0.3">
      <c r="A5" s="468" t="s">
        <v>322</v>
      </c>
      <c r="B5" s="469" t="s">
        <v>273</v>
      </c>
      <c r="C5" s="470" t="s">
        <v>7</v>
      </c>
      <c r="D5" s="470" t="s">
        <v>2</v>
      </c>
      <c r="E5" s="470" t="s">
        <v>3</v>
      </c>
      <c r="F5" s="470" t="s">
        <v>4</v>
      </c>
      <c r="G5" s="471" t="s">
        <v>5</v>
      </c>
      <c r="L5" s="393"/>
    </row>
    <row r="6" spans="1:12" s="389" customFormat="1" ht="31.5" customHeight="1" x14ac:dyDescent="0.3">
      <c r="A6" s="472" t="s">
        <v>8</v>
      </c>
      <c r="B6" s="474">
        <f>SUM(C6:G6)</f>
        <v>5</v>
      </c>
      <c r="C6" s="474">
        <v>1</v>
      </c>
      <c r="D6" s="474">
        <v>1</v>
      </c>
      <c r="E6" s="474">
        <v>1</v>
      </c>
      <c r="F6" s="474">
        <v>1</v>
      </c>
      <c r="G6" s="475">
        <v>1</v>
      </c>
    </row>
    <row r="7" spans="1:12" s="389" customFormat="1" ht="31.5" customHeight="1" x14ac:dyDescent="0.3">
      <c r="A7" s="472" t="s">
        <v>9</v>
      </c>
      <c r="B7" s="474">
        <f>SUM(B8+B15+B16+B23+B28+B34+B35)</f>
        <v>0</v>
      </c>
      <c r="C7" s="474">
        <f t="shared" ref="C7:G7" si="0">SUM(C8+C15+C16+C23+C28+C34+C35)</f>
        <v>0</v>
      </c>
      <c r="D7" s="474">
        <f t="shared" si="0"/>
        <v>0</v>
      </c>
      <c r="E7" s="474">
        <f t="shared" si="0"/>
        <v>0</v>
      </c>
      <c r="F7" s="474">
        <f t="shared" si="0"/>
        <v>0</v>
      </c>
      <c r="G7" s="475">
        <f t="shared" si="0"/>
        <v>0</v>
      </c>
    </row>
    <row r="8" spans="1:12" ht="31.5" customHeight="1" x14ac:dyDescent="0.3">
      <c r="A8" s="481" t="s">
        <v>10</v>
      </c>
      <c r="B8" s="474">
        <f>SUM(B9:B14)</f>
        <v>0</v>
      </c>
      <c r="C8" s="474">
        <f t="shared" ref="C8:G8" si="1">SUM(C9:C14)</f>
        <v>0</v>
      </c>
      <c r="D8" s="474">
        <f t="shared" si="1"/>
        <v>0</v>
      </c>
      <c r="E8" s="474">
        <f t="shared" si="1"/>
        <v>0</v>
      </c>
      <c r="F8" s="474">
        <f t="shared" si="1"/>
        <v>0</v>
      </c>
      <c r="G8" s="475">
        <f t="shared" si="1"/>
        <v>0</v>
      </c>
    </row>
    <row r="9" spans="1:12" ht="31.5" customHeight="1" x14ac:dyDescent="0.3">
      <c r="A9" s="478" t="s">
        <v>11</v>
      </c>
      <c r="B9" s="489">
        <f>SUM(C9:G9)</f>
        <v>0</v>
      </c>
      <c r="C9" s="473"/>
      <c r="D9" s="473"/>
      <c r="E9" s="473"/>
      <c r="F9" s="473"/>
      <c r="G9" s="477"/>
    </row>
    <row r="10" spans="1:12" ht="31.5" customHeight="1" x14ac:dyDescent="0.3">
      <c r="A10" s="478" t="s">
        <v>12</v>
      </c>
      <c r="B10" s="489">
        <f t="shared" ref="B10:B14" si="2">SUM(C10:G10)</f>
        <v>0</v>
      </c>
      <c r="C10" s="473"/>
      <c r="D10" s="473"/>
      <c r="E10" s="473"/>
      <c r="F10" s="473"/>
      <c r="G10" s="477"/>
    </row>
    <row r="11" spans="1:12" ht="31.5" customHeight="1" x14ac:dyDescent="0.3">
      <c r="A11" s="478" t="s">
        <v>13</v>
      </c>
      <c r="B11" s="489">
        <f t="shared" si="2"/>
        <v>0</v>
      </c>
      <c r="C11" s="473"/>
      <c r="D11" s="473"/>
      <c r="E11" s="473"/>
      <c r="F11" s="473"/>
      <c r="G11" s="477"/>
    </row>
    <row r="12" spans="1:12" ht="31.5" customHeight="1" x14ac:dyDescent="0.3">
      <c r="A12" s="478" t="s">
        <v>14</v>
      </c>
      <c r="B12" s="489">
        <f t="shared" si="2"/>
        <v>0</v>
      </c>
      <c r="C12" s="473"/>
      <c r="D12" s="473"/>
      <c r="E12" s="473"/>
      <c r="F12" s="473"/>
      <c r="G12" s="477"/>
    </row>
    <row r="13" spans="1:12" ht="31.5" customHeight="1" x14ac:dyDescent="0.3">
      <c r="A13" s="478" t="s">
        <v>15</v>
      </c>
      <c r="B13" s="489">
        <f t="shared" si="2"/>
        <v>0</v>
      </c>
      <c r="C13" s="473"/>
      <c r="D13" s="473"/>
      <c r="E13" s="473"/>
      <c r="F13" s="473"/>
      <c r="G13" s="477"/>
    </row>
    <row r="14" spans="1:12" ht="31.5" customHeight="1" x14ac:dyDescent="0.3">
      <c r="A14" s="478" t="s">
        <v>16</v>
      </c>
      <c r="B14" s="489">
        <f t="shared" si="2"/>
        <v>0</v>
      </c>
      <c r="C14" s="473"/>
      <c r="D14" s="473"/>
      <c r="E14" s="473"/>
      <c r="F14" s="473"/>
      <c r="G14" s="477"/>
    </row>
    <row r="15" spans="1:12" ht="31.5" customHeight="1" x14ac:dyDescent="0.3">
      <c r="A15" s="481" t="s">
        <v>17</v>
      </c>
      <c r="B15" s="474">
        <f>SUM(C15:G15)</f>
        <v>0</v>
      </c>
      <c r="C15" s="474"/>
      <c r="D15" s="474"/>
      <c r="E15" s="474"/>
      <c r="F15" s="474"/>
      <c r="G15" s="475"/>
    </row>
    <row r="16" spans="1:12" ht="31.5" customHeight="1" x14ac:dyDescent="0.3">
      <c r="A16" s="481" t="s">
        <v>18</v>
      </c>
      <c r="B16" s="474">
        <f>SUM(C16:G16)</f>
        <v>0</v>
      </c>
      <c r="C16" s="474"/>
      <c r="D16" s="474"/>
      <c r="E16" s="474"/>
      <c r="F16" s="474"/>
      <c r="G16" s="475"/>
    </row>
    <row r="17" spans="1:26" ht="31.5" customHeight="1" x14ac:dyDescent="0.3">
      <c r="A17" s="481" t="s">
        <v>19</v>
      </c>
      <c r="B17" s="474">
        <f>SUM(B18:B22)</f>
        <v>0</v>
      </c>
      <c r="C17" s="474">
        <f t="shared" ref="C17:G17" si="3">SUM(C18:C22)</f>
        <v>0</v>
      </c>
      <c r="D17" s="474">
        <f t="shared" si="3"/>
        <v>0</v>
      </c>
      <c r="E17" s="474">
        <f t="shared" si="3"/>
        <v>0</v>
      </c>
      <c r="F17" s="474">
        <f t="shared" si="3"/>
        <v>0</v>
      </c>
      <c r="G17" s="475">
        <f t="shared" si="3"/>
        <v>0</v>
      </c>
    </row>
    <row r="18" spans="1:26" ht="31.5" customHeight="1" x14ac:dyDescent="0.3">
      <c r="A18" s="478" t="s">
        <v>20</v>
      </c>
      <c r="B18" s="479">
        <f>SUM(C18:G18)</f>
        <v>0</v>
      </c>
      <c r="C18" s="483"/>
      <c r="D18" s="483"/>
      <c r="E18" s="483"/>
      <c r="F18" s="483"/>
      <c r="G18" s="484"/>
    </row>
    <row r="19" spans="1:26" ht="31.5" customHeight="1" x14ac:dyDescent="0.3">
      <c r="A19" s="478" t="s">
        <v>21</v>
      </c>
      <c r="B19" s="479">
        <f t="shared" ref="B19:B22" si="4">SUM(C19:G19)</f>
        <v>0</v>
      </c>
      <c r="C19" s="483"/>
      <c r="D19" s="483"/>
      <c r="E19" s="483"/>
      <c r="F19" s="483"/>
      <c r="G19" s="484"/>
    </row>
    <row r="20" spans="1:26" ht="31.5" customHeight="1" x14ac:dyDescent="0.3">
      <c r="A20" s="478" t="s">
        <v>22</v>
      </c>
      <c r="B20" s="479">
        <f t="shared" si="4"/>
        <v>0</v>
      </c>
      <c r="C20" s="483"/>
      <c r="D20" s="483"/>
      <c r="E20" s="483"/>
      <c r="F20" s="483"/>
      <c r="G20" s="484"/>
    </row>
    <row r="21" spans="1:26" ht="31.5" customHeight="1" x14ac:dyDescent="0.3">
      <c r="A21" s="478" t="s">
        <v>23</v>
      </c>
      <c r="B21" s="479">
        <f t="shared" si="4"/>
        <v>0</v>
      </c>
      <c r="C21" s="483"/>
      <c r="D21" s="483"/>
      <c r="E21" s="483"/>
      <c r="F21" s="483"/>
      <c r="G21" s="484"/>
    </row>
    <row r="22" spans="1:26" ht="31.5" customHeight="1" x14ac:dyDescent="0.3">
      <c r="A22" s="478" t="s">
        <v>24</v>
      </c>
      <c r="B22" s="479">
        <f t="shared" si="4"/>
        <v>0</v>
      </c>
      <c r="C22" s="483"/>
      <c r="D22" s="483"/>
      <c r="E22" s="483"/>
      <c r="F22" s="483"/>
      <c r="G22" s="484"/>
    </row>
    <row r="23" spans="1:26" ht="31.5" customHeight="1" x14ac:dyDescent="0.3">
      <c r="A23" s="481" t="s">
        <v>315</v>
      </c>
      <c r="B23" s="474">
        <f>SUM(B24:B27)</f>
        <v>0</v>
      </c>
      <c r="C23" s="474">
        <f t="shared" ref="C23:G23" si="5">SUM(C24:C27)</f>
        <v>0</v>
      </c>
      <c r="D23" s="474">
        <f t="shared" si="5"/>
        <v>0</v>
      </c>
      <c r="E23" s="474">
        <f t="shared" si="5"/>
        <v>0</v>
      </c>
      <c r="F23" s="474">
        <f t="shared" si="5"/>
        <v>0</v>
      </c>
      <c r="G23" s="475">
        <f t="shared" si="5"/>
        <v>0</v>
      </c>
    </row>
    <row r="24" spans="1:26" ht="31.5" customHeight="1" x14ac:dyDescent="0.3">
      <c r="A24" s="478" t="s">
        <v>25</v>
      </c>
      <c r="B24" s="479">
        <f>SUM(C24:G24)</f>
        <v>0</v>
      </c>
      <c r="C24" s="483"/>
      <c r="D24" s="483"/>
      <c r="E24" s="483"/>
      <c r="F24" s="483"/>
      <c r="G24" s="484"/>
    </row>
    <row r="25" spans="1:26" ht="31.5" customHeight="1" x14ac:dyDescent="0.3">
      <c r="A25" s="478" t="s">
        <v>26</v>
      </c>
      <c r="B25" s="479">
        <f t="shared" ref="B25:B27" si="6">SUM(C25:G25)</f>
        <v>0</v>
      </c>
      <c r="C25" s="483"/>
      <c r="D25" s="483"/>
      <c r="E25" s="483"/>
      <c r="F25" s="483"/>
      <c r="G25" s="484"/>
    </row>
    <row r="26" spans="1:26" ht="31.5" customHeight="1" x14ac:dyDescent="0.3">
      <c r="A26" s="478" t="s">
        <v>27</v>
      </c>
      <c r="B26" s="479">
        <f t="shared" si="6"/>
        <v>0</v>
      </c>
      <c r="C26" s="483"/>
      <c r="D26" s="483"/>
      <c r="E26" s="483"/>
      <c r="F26" s="483"/>
      <c r="G26" s="484"/>
    </row>
    <row r="27" spans="1:26" ht="31.5" customHeight="1" x14ac:dyDescent="0.3">
      <c r="A27" s="478" t="s">
        <v>28</v>
      </c>
      <c r="B27" s="479">
        <f t="shared" si="6"/>
        <v>0</v>
      </c>
      <c r="C27" s="483"/>
      <c r="D27" s="483"/>
      <c r="E27" s="483"/>
      <c r="F27" s="483"/>
      <c r="G27" s="484"/>
    </row>
    <row r="28" spans="1:26" ht="31.5" customHeight="1" x14ac:dyDescent="0.3">
      <c r="A28" s="481" t="s">
        <v>29</v>
      </c>
      <c r="B28" s="474">
        <f>SUM(B29:B33)</f>
        <v>0</v>
      </c>
      <c r="C28" s="474">
        <f t="shared" ref="C28:G28" si="7">SUM(C29:C33)</f>
        <v>0</v>
      </c>
      <c r="D28" s="474">
        <f t="shared" si="7"/>
        <v>0</v>
      </c>
      <c r="E28" s="474">
        <f t="shared" si="7"/>
        <v>0</v>
      </c>
      <c r="F28" s="474">
        <f t="shared" si="7"/>
        <v>0</v>
      </c>
      <c r="G28" s="475">
        <f t="shared" si="7"/>
        <v>0</v>
      </c>
    </row>
    <row r="29" spans="1:26" s="390" customFormat="1" ht="31.5" customHeight="1" x14ac:dyDescent="0.3">
      <c r="A29" s="478" t="s">
        <v>30</v>
      </c>
      <c r="B29" s="479">
        <f>SUM(C29:G29)</f>
        <v>0</v>
      </c>
      <c r="C29" s="483"/>
      <c r="D29" s="483"/>
      <c r="E29" s="483"/>
      <c r="F29" s="483"/>
      <c r="G29" s="484"/>
      <c r="H29" s="388"/>
      <c r="I29" s="388"/>
      <c r="J29" s="388"/>
      <c r="K29" s="388"/>
      <c r="L29" s="388"/>
      <c r="M29" s="388"/>
      <c r="N29" s="388"/>
      <c r="O29" s="388"/>
      <c r="P29" s="388"/>
      <c r="Q29" s="388"/>
      <c r="R29" s="388"/>
      <c r="S29" s="388"/>
      <c r="T29" s="388"/>
      <c r="U29" s="388"/>
      <c r="V29" s="388"/>
      <c r="W29" s="388"/>
      <c r="X29" s="388"/>
      <c r="Y29" s="388"/>
      <c r="Z29" s="388"/>
    </row>
    <row r="30" spans="1:26" s="390" customFormat="1" ht="31.5" customHeight="1" x14ac:dyDescent="0.3">
      <c r="A30" s="478" t="s">
        <v>31</v>
      </c>
      <c r="B30" s="479">
        <f t="shared" ref="B30:B33" si="8">SUM(C30:G30)</f>
        <v>0</v>
      </c>
      <c r="C30" s="483"/>
      <c r="D30" s="483"/>
      <c r="E30" s="483"/>
      <c r="F30" s="483"/>
      <c r="G30" s="484"/>
      <c r="H30" s="388"/>
      <c r="I30" s="388"/>
      <c r="J30" s="388"/>
      <c r="K30" s="388"/>
      <c r="L30" s="388"/>
      <c r="M30" s="388"/>
      <c r="N30" s="388"/>
      <c r="O30" s="388"/>
      <c r="P30" s="388"/>
      <c r="Q30" s="388"/>
      <c r="R30" s="388"/>
      <c r="S30" s="388"/>
      <c r="T30" s="388"/>
      <c r="U30" s="388"/>
      <c r="V30" s="388"/>
      <c r="W30" s="388"/>
      <c r="X30" s="388"/>
      <c r="Y30" s="388"/>
      <c r="Z30" s="388"/>
    </row>
    <row r="31" spans="1:26" s="390" customFormat="1" ht="31.5" customHeight="1" x14ac:dyDescent="0.3">
      <c r="A31" s="478" t="s">
        <v>32</v>
      </c>
      <c r="B31" s="479">
        <f t="shared" si="8"/>
        <v>0</v>
      </c>
      <c r="C31" s="483"/>
      <c r="D31" s="483"/>
      <c r="E31" s="483"/>
      <c r="F31" s="483"/>
      <c r="G31" s="484"/>
      <c r="H31" s="388"/>
      <c r="I31" s="388"/>
      <c r="J31" s="388"/>
      <c r="K31" s="388"/>
      <c r="L31" s="388"/>
      <c r="M31" s="388"/>
      <c r="N31" s="388"/>
      <c r="O31" s="388"/>
      <c r="P31" s="388"/>
      <c r="Q31" s="388"/>
      <c r="R31" s="388"/>
      <c r="S31" s="388"/>
      <c r="T31" s="388"/>
      <c r="U31" s="388"/>
      <c r="V31" s="388"/>
      <c r="W31" s="388"/>
      <c r="X31" s="388"/>
      <c r="Y31" s="388"/>
      <c r="Z31" s="388"/>
    </row>
    <row r="32" spans="1:26" s="390" customFormat="1" ht="31.5" customHeight="1" x14ac:dyDescent="0.3">
      <c r="A32" s="478" t="s">
        <v>33</v>
      </c>
      <c r="B32" s="479">
        <f t="shared" si="8"/>
        <v>0</v>
      </c>
      <c r="C32" s="483"/>
      <c r="D32" s="483"/>
      <c r="E32" s="483"/>
      <c r="F32" s="483"/>
      <c r="G32" s="484"/>
      <c r="H32" s="388"/>
      <c r="I32" s="388"/>
      <c r="J32" s="388"/>
      <c r="K32" s="388"/>
      <c r="L32" s="388"/>
      <c r="M32" s="388"/>
      <c r="N32" s="388"/>
      <c r="O32" s="388"/>
      <c r="P32" s="388"/>
      <c r="Q32" s="388"/>
      <c r="R32" s="388"/>
      <c r="S32" s="388"/>
      <c r="T32" s="388"/>
      <c r="U32" s="388"/>
      <c r="V32" s="388"/>
      <c r="W32" s="388"/>
      <c r="X32" s="388"/>
      <c r="Y32" s="388"/>
      <c r="Z32" s="388"/>
    </row>
    <row r="33" spans="1:26" s="390" customFormat="1" ht="31.5" customHeight="1" x14ac:dyDescent="0.3">
      <c r="A33" s="478" t="s">
        <v>34</v>
      </c>
      <c r="B33" s="479">
        <f t="shared" si="8"/>
        <v>0</v>
      </c>
      <c r="C33" s="483"/>
      <c r="D33" s="483"/>
      <c r="E33" s="483"/>
      <c r="F33" s="483"/>
      <c r="G33" s="484"/>
      <c r="H33" s="388"/>
      <c r="I33" s="388"/>
      <c r="J33" s="388"/>
      <c r="K33" s="388"/>
      <c r="L33" s="388"/>
      <c r="M33" s="388"/>
      <c r="N33" s="388"/>
      <c r="O33" s="388"/>
      <c r="P33" s="388"/>
      <c r="Q33" s="388"/>
      <c r="R33" s="388"/>
      <c r="S33" s="388"/>
      <c r="T33" s="388"/>
      <c r="U33" s="388"/>
      <c r="V33" s="388"/>
      <c r="W33" s="388"/>
      <c r="X33" s="388"/>
      <c r="Y33" s="388"/>
      <c r="Z33" s="388"/>
    </row>
    <row r="34" spans="1:26" ht="31.5" customHeight="1" x14ac:dyDescent="0.3">
      <c r="A34" s="481" t="s">
        <v>35</v>
      </c>
      <c r="B34" s="474">
        <f>SUM(C34:G34)</f>
        <v>0</v>
      </c>
      <c r="C34" s="474"/>
      <c r="D34" s="474"/>
      <c r="E34" s="474"/>
      <c r="F34" s="474"/>
      <c r="G34" s="475"/>
    </row>
    <row r="35" spans="1:26" ht="31.5" customHeight="1" thickBot="1" x14ac:dyDescent="0.35">
      <c r="A35" s="491" t="s">
        <v>36</v>
      </c>
      <c r="B35" s="486">
        <f>SUM(C35:G35)</f>
        <v>0</v>
      </c>
      <c r="C35" s="486"/>
      <c r="D35" s="486"/>
      <c r="E35" s="486"/>
      <c r="F35" s="486"/>
      <c r="G35" s="487"/>
    </row>
    <row r="36" spans="1:26" ht="17.25" x14ac:dyDescent="0.3">
      <c r="A36" s="391"/>
    </row>
    <row r="38" spans="1:26" ht="17.25" x14ac:dyDescent="0.3">
      <c r="A38" s="391"/>
    </row>
    <row r="39" spans="1:26" ht="17.25" x14ac:dyDescent="0.3">
      <c r="A39" s="391"/>
    </row>
    <row r="40" spans="1:26" ht="17.25" x14ac:dyDescent="0.3">
      <c r="A40" s="391"/>
    </row>
    <row r="41" spans="1:26" ht="17.25" x14ac:dyDescent="0.3">
      <c r="A41" s="391"/>
    </row>
    <row r="42" spans="1:26" ht="17.25" x14ac:dyDescent="0.3">
      <c r="A42" s="391"/>
    </row>
    <row r="43" spans="1:26" ht="17.25" x14ac:dyDescent="0.3">
      <c r="A43" s="391"/>
    </row>
    <row r="44" spans="1:26" ht="17.25" x14ac:dyDescent="0.3">
      <c r="A44" s="391"/>
    </row>
  </sheetData>
  <mergeCells count="1">
    <mergeCell ref="A3:G3"/>
  </mergeCells>
  <pageMargins left="0.7" right="0.7" top="0.75" bottom="0.75" header="0.3" footer="0.3"/>
  <ignoredErrors>
    <ignoredError sqref="C8:G8" formulaRange="1"/>
    <ignoredError sqref="B17 B23 B28" formula="1"/>
    <ignoredError sqref="C28:G28" formula="1" formulaRange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80678-7431-4FC0-9936-2C16761D38D1}">
  <dimension ref="A1:CT248"/>
  <sheetViews>
    <sheetView topLeftCell="A8" workbookViewId="0">
      <selection activeCell="A205" sqref="A205"/>
    </sheetView>
  </sheetViews>
  <sheetFormatPr baseColWidth="10" defaultColWidth="11.42578125" defaultRowHeight="14.25" x14ac:dyDescent="0.2"/>
  <cols>
    <col min="1" max="1" width="44.7109375" style="2" customWidth="1"/>
    <col min="2" max="2" width="32.5703125" style="2" customWidth="1"/>
    <col min="3" max="3" width="14.140625" style="2" customWidth="1"/>
    <col min="4" max="4" width="12.42578125" style="2" customWidth="1"/>
    <col min="5" max="5" width="13.140625" style="2" customWidth="1"/>
    <col min="6" max="6" width="11.42578125" style="2"/>
    <col min="7" max="7" width="11.85546875" style="2" customWidth="1"/>
    <col min="8" max="9" width="14.42578125" style="2" customWidth="1"/>
    <col min="10" max="10" width="12.5703125" style="2" customWidth="1"/>
    <col min="11" max="13" width="11.42578125" style="2"/>
    <col min="14" max="14" width="12.42578125" style="2" customWidth="1"/>
    <col min="15" max="15" width="12" style="2" customWidth="1"/>
    <col min="16" max="22" width="11.42578125" style="2"/>
    <col min="23" max="25" width="13.5703125" style="2" customWidth="1"/>
    <col min="26" max="26" width="15.140625" style="2" customWidth="1"/>
    <col min="27" max="27" width="12.85546875" style="2" customWidth="1"/>
    <col min="28" max="28" width="13.140625" style="2" customWidth="1"/>
    <col min="29" max="30" width="11.42578125" style="2"/>
    <col min="31" max="31" width="13.28515625" style="2" customWidth="1"/>
    <col min="32" max="33" width="15.140625" style="2" customWidth="1"/>
    <col min="34" max="37" width="11.42578125" style="2"/>
    <col min="38" max="38" width="12.5703125" style="2" customWidth="1"/>
    <col min="39" max="40" width="13" style="2" customWidth="1"/>
    <col min="41" max="41" width="13.140625" style="2" customWidth="1"/>
    <col min="42" max="42" width="13.28515625" style="2" customWidth="1"/>
    <col min="43" max="43" width="14.42578125" style="2" customWidth="1"/>
    <col min="44" max="44" width="15.28515625" style="2" customWidth="1"/>
    <col min="45" max="72" width="11.42578125" style="2"/>
    <col min="73" max="73" width="15.42578125" style="2" customWidth="1"/>
    <col min="74" max="74" width="15.42578125" style="3" customWidth="1"/>
    <col min="75" max="75" width="15.7109375" style="3" customWidth="1"/>
    <col min="76" max="77" width="15.7109375" style="4" customWidth="1"/>
    <col min="78" max="78" width="11" style="2" hidden="1" customWidth="1"/>
    <col min="79" max="95" width="11.42578125" style="5" hidden="1" customWidth="1"/>
    <col min="96" max="98" width="11.42578125" style="2" hidden="1" customWidth="1"/>
    <col min="99" max="16384" width="11.42578125" style="2"/>
  </cols>
  <sheetData>
    <row r="1" spans="1:97" ht="16.350000000000001" customHeight="1" x14ac:dyDescent="0.2">
      <c r="A1" s="1" t="s">
        <v>42</v>
      </c>
    </row>
    <row r="2" spans="1:97" ht="16.350000000000001" customHeight="1" x14ac:dyDescent="0.2">
      <c r="A2" s="1" t="str">
        <f>CONCATENATE("COMUNA: ",[1]NOMBRE!B2, " (",[1]NOMBRE!C2,[1]NOMBRE!D2,[1]NOMBRE!E2,[1]NOMBRE!F2,[1]NOMBRE!G2,")")</f>
        <v>COMUNA:  ()</v>
      </c>
    </row>
    <row r="3" spans="1:97" ht="16.350000000000001" customHeight="1" x14ac:dyDescent="0.2">
      <c r="A3" s="1" t="str">
        <f>CONCATENATE("ESTABLECIMIENTO/ESTRATEGIA: ", [1]NOMBRE!B3, " (",[1]NOMBRE!C3,[1]NOMBRE!D3,[1]NOMBRE!E3,[1]NOMBRE!F3,[1]NOMBRE!G3,[1]NOMBRE!H3,")")</f>
        <v>ESTABLECIMIENTO/ESTRATEGIA:  ()</v>
      </c>
    </row>
    <row r="4" spans="1:97" ht="16.350000000000001" customHeight="1" x14ac:dyDescent="0.2">
      <c r="A4" s="1" t="str">
        <f>CONCATENATE("MES: ",[1]NOMBRE!B6, " (",[1]NOMBRE!C6,[1]NOMBRE!D6,")")</f>
        <v>MES:  ()</v>
      </c>
    </row>
    <row r="5" spans="1:97" ht="16.350000000000001" customHeight="1" x14ac:dyDescent="0.2">
      <c r="A5" s="6" t="str">
        <f>CONCATENATE("AÑO: ",[1]NOMBRE!B7)</f>
        <v>AÑO: 2025</v>
      </c>
      <c r="AP5" s="7"/>
    </row>
    <row r="6" spans="1:97" ht="15" x14ac:dyDescent="0.2">
      <c r="A6" s="494" t="s">
        <v>43</v>
      </c>
      <c r="B6" s="494"/>
      <c r="C6" s="494"/>
      <c r="D6" s="494"/>
      <c r="E6" s="494"/>
      <c r="F6" s="494"/>
      <c r="G6" s="494"/>
      <c r="H6" s="494"/>
      <c r="I6" s="494"/>
      <c r="J6" s="494"/>
      <c r="K6" s="494"/>
      <c r="L6" s="494"/>
      <c r="M6" s="494"/>
      <c r="N6" s="494"/>
      <c r="O6" s="494"/>
      <c r="P6" s="8"/>
      <c r="Q6" s="8"/>
      <c r="R6" s="8"/>
      <c r="S6" s="8"/>
      <c r="T6" s="9"/>
      <c r="U6" s="9"/>
      <c r="V6" s="9"/>
      <c r="W6" s="9"/>
      <c r="X6" s="9"/>
      <c r="Y6" s="9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</row>
    <row r="7" spans="1:97" s="5" customFormat="1" ht="32.1" customHeight="1" x14ac:dyDescent="0.15">
      <c r="A7" s="11" t="s">
        <v>44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BV7" s="12"/>
      <c r="BW7" s="12"/>
      <c r="BX7" s="12"/>
      <c r="BY7" s="12"/>
    </row>
    <row r="8" spans="1:97" s="5" customFormat="1" ht="18" customHeight="1" x14ac:dyDescent="0.15">
      <c r="A8" s="13" t="s">
        <v>45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1"/>
      <c r="O8" s="11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V8" s="12"/>
      <c r="BW8" s="12"/>
      <c r="BX8" s="12"/>
      <c r="BY8" s="12"/>
    </row>
    <row r="9" spans="1:97" ht="32.1" customHeight="1" x14ac:dyDescent="0.2">
      <c r="A9" s="495" t="s">
        <v>46</v>
      </c>
      <c r="B9" s="498" t="s">
        <v>47</v>
      </c>
      <c r="C9" s="499"/>
      <c r="D9" s="500"/>
      <c r="E9" s="504" t="s">
        <v>48</v>
      </c>
      <c r="F9" s="504"/>
      <c r="G9" s="504"/>
      <c r="H9" s="504"/>
      <c r="I9" s="504"/>
      <c r="J9" s="504"/>
      <c r="K9" s="504"/>
      <c r="L9" s="504"/>
      <c r="M9" s="504"/>
      <c r="N9" s="504"/>
      <c r="O9" s="504"/>
      <c r="P9" s="504"/>
      <c r="Q9" s="504"/>
      <c r="R9" s="504"/>
      <c r="S9" s="504"/>
      <c r="T9" s="504"/>
      <c r="U9" s="504"/>
      <c r="V9" s="504"/>
      <c r="W9" s="504"/>
      <c r="X9" s="504"/>
      <c r="Y9" s="504"/>
      <c r="Z9" s="504"/>
      <c r="AA9" s="504"/>
      <c r="AB9" s="504"/>
      <c r="AC9" s="504"/>
      <c r="AD9" s="504"/>
      <c r="AE9" s="504"/>
      <c r="AF9" s="504"/>
      <c r="AG9" s="504"/>
      <c r="AH9" s="504"/>
      <c r="AI9" s="504"/>
      <c r="AJ9" s="504"/>
      <c r="AK9" s="504"/>
      <c r="AL9" s="505"/>
      <c r="AM9" s="500" t="s">
        <v>49</v>
      </c>
      <c r="AN9" s="507" t="s">
        <v>50</v>
      </c>
      <c r="AO9" s="508"/>
      <c r="AP9" s="508"/>
      <c r="AQ9" s="509"/>
      <c r="AR9" s="512" t="s">
        <v>51</v>
      </c>
      <c r="AS9" s="500" t="s">
        <v>52</v>
      </c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</row>
    <row r="10" spans="1:97" ht="16.350000000000001" customHeight="1" x14ac:dyDescent="0.2">
      <c r="A10" s="496"/>
      <c r="B10" s="501"/>
      <c r="C10" s="502"/>
      <c r="D10" s="503"/>
      <c r="E10" s="504" t="s">
        <v>53</v>
      </c>
      <c r="F10" s="504"/>
      <c r="G10" s="504" t="s">
        <v>54</v>
      </c>
      <c r="H10" s="504"/>
      <c r="I10" s="504" t="s">
        <v>55</v>
      </c>
      <c r="J10" s="504"/>
      <c r="K10" s="504" t="s">
        <v>56</v>
      </c>
      <c r="L10" s="504"/>
      <c r="M10" s="504" t="s">
        <v>57</v>
      </c>
      <c r="N10" s="504"/>
      <c r="O10" s="510" t="s">
        <v>58</v>
      </c>
      <c r="P10" s="510"/>
      <c r="Q10" s="510" t="s">
        <v>59</v>
      </c>
      <c r="R10" s="510"/>
      <c r="S10" s="510" t="s">
        <v>60</v>
      </c>
      <c r="T10" s="510"/>
      <c r="U10" s="510" t="s">
        <v>61</v>
      </c>
      <c r="V10" s="510"/>
      <c r="W10" s="510" t="s">
        <v>62</v>
      </c>
      <c r="X10" s="510"/>
      <c r="Y10" s="510" t="s">
        <v>63</v>
      </c>
      <c r="Z10" s="510"/>
      <c r="AA10" s="510" t="s">
        <v>64</v>
      </c>
      <c r="AB10" s="510"/>
      <c r="AC10" s="510" t="s">
        <v>65</v>
      </c>
      <c r="AD10" s="510"/>
      <c r="AE10" s="510" t="s">
        <v>66</v>
      </c>
      <c r="AF10" s="510"/>
      <c r="AG10" s="510" t="s">
        <v>67</v>
      </c>
      <c r="AH10" s="510"/>
      <c r="AI10" s="510" t="s">
        <v>68</v>
      </c>
      <c r="AJ10" s="510"/>
      <c r="AK10" s="510" t="s">
        <v>69</v>
      </c>
      <c r="AL10" s="511"/>
      <c r="AM10" s="506"/>
      <c r="AN10" s="512" t="s">
        <v>70</v>
      </c>
      <c r="AO10" s="515" t="s">
        <v>71</v>
      </c>
      <c r="AP10" s="515" t="s">
        <v>72</v>
      </c>
      <c r="AQ10" s="517" t="s">
        <v>73</v>
      </c>
      <c r="AR10" s="514"/>
      <c r="AS10" s="506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</row>
    <row r="11" spans="1:97" ht="23.25" customHeight="1" x14ac:dyDescent="0.2">
      <c r="A11" s="497"/>
      <c r="B11" s="22" t="s">
        <v>74</v>
      </c>
      <c r="C11" s="23" t="s">
        <v>75</v>
      </c>
      <c r="D11" s="20" t="s">
        <v>76</v>
      </c>
      <c r="E11" s="18" t="s">
        <v>75</v>
      </c>
      <c r="F11" s="17" t="s">
        <v>76</v>
      </c>
      <c r="G11" s="18" t="s">
        <v>75</v>
      </c>
      <c r="H11" s="17" t="s">
        <v>76</v>
      </c>
      <c r="I11" s="18" t="s">
        <v>75</v>
      </c>
      <c r="J11" s="17" t="s">
        <v>76</v>
      </c>
      <c r="K11" s="18" t="s">
        <v>75</v>
      </c>
      <c r="L11" s="17" t="s">
        <v>76</v>
      </c>
      <c r="M11" s="18" t="s">
        <v>75</v>
      </c>
      <c r="N11" s="17" t="s">
        <v>76</v>
      </c>
      <c r="O11" s="18" t="s">
        <v>75</v>
      </c>
      <c r="P11" s="17" t="s">
        <v>76</v>
      </c>
      <c r="Q11" s="18" t="s">
        <v>75</v>
      </c>
      <c r="R11" s="17" t="s">
        <v>76</v>
      </c>
      <c r="S11" s="18" t="s">
        <v>75</v>
      </c>
      <c r="T11" s="17" t="s">
        <v>76</v>
      </c>
      <c r="U11" s="18" t="s">
        <v>75</v>
      </c>
      <c r="V11" s="17" t="s">
        <v>76</v>
      </c>
      <c r="W11" s="18" t="s">
        <v>75</v>
      </c>
      <c r="X11" s="17" t="s">
        <v>76</v>
      </c>
      <c r="Y11" s="18" t="s">
        <v>75</v>
      </c>
      <c r="Z11" s="17" t="s">
        <v>76</v>
      </c>
      <c r="AA11" s="18" t="s">
        <v>75</v>
      </c>
      <c r="AB11" s="17" t="s">
        <v>76</v>
      </c>
      <c r="AC11" s="18" t="s">
        <v>75</v>
      </c>
      <c r="AD11" s="17" t="s">
        <v>76</v>
      </c>
      <c r="AE11" s="18" t="s">
        <v>75</v>
      </c>
      <c r="AF11" s="17" t="s">
        <v>76</v>
      </c>
      <c r="AG11" s="24" t="s">
        <v>75</v>
      </c>
      <c r="AH11" s="16" t="s">
        <v>76</v>
      </c>
      <c r="AI11" s="18" t="s">
        <v>75</v>
      </c>
      <c r="AJ11" s="17" t="s">
        <v>76</v>
      </c>
      <c r="AK11" s="24" t="s">
        <v>75</v>
      </c>
      <c r="AL11" s="25" t="s">
        <v>76</v>
      </c>
      <c r="AM11" s="503"/>
      <c r="AN11" s="513"/>
      <c r="AO11" s="516"/>
      <c r="AP11" s="516"/>
      <c r="AQ11" s="518"/>
      <c r="AR11" s="513"/>
      <c r="AS11" s="50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</row>
    <row r="12" spans="1:97" ht="15" customHeight="1" x14ac:dyDescent="0.25">
      <c r="A12" s="28" t="s">
        <v>77</v>
      </c>
      <c r="B12" s="29">
        <f>SUM(C12+D12)</f>
        <v>0</v>
      </c>
      <c r="C12" s="30">
        <f t="shared" ref="C12:D15" si="0">SUM(E12+G12+I12+K12+M12+O12+Q12+S12+U12+W12+Y12+AA12+AC12+AE12+AG12+AI12+AK12)</f>
        <v>0</v>
      </c>
      <c r="D12" s="31">
        <f t="shared" si="0"/>
        <v>0</v>
      </c>
      <c r="E12" s="425"/>
      <c r="F12" s="32"/>
      <c r="G12" s="425"/>
      <c r="H12" s="32"/>
      <c r="I12" s="425"/>
      <c r="J12" s="32"/>
      <c r="K12" s="33"/>
      <c r="L12" s="32"/>
      <c r="M12" s="425"/>
      <c r="N12" s="32"/>
      <c r="O12" s="33"/>
      <c r="P12" s="32"/>
      <c r="Q12" s="425"/>
      <c r="R12" s="32"/>
      <c r="S12" s="33"/>
      <c r="T12" s="426"/>
      <c r="U12" s="33"/>
      <c r="V12" s="426"/>
      <c r="W12" s="33"/>
      <c r="X12" s="426"/>
      <c r="Y12" s="33"/>
      <c r="Z12" s="426"/>
      <c r="AA12" s="33"/>
      <c r="AB12" s="32"/>
      <c r="AC12" s="33"/>
      <c r="AD12" s="32"/>
      <c r="AE12" s="33"/>
      <c r="AF12" s="32"/>
      <c r="AG12" s="33"/>
      <c r="AH12" s="426"/>
      <c r="AI12" s="33"/>
      <c r="AJ12" s="426"/>
      <c r="AK12" s="33"/>
      <c r="AL12" s="427"/>
      <c r="AM12" s="426"/>
      <c r="AN12" s="33"/>
      <c r="AO12" s="425"/>
      <c r="AP12" s="425"/>
      <c r="AQ12" s="426"/>
      <c r="AR12" s="33"/>
      <c r="AS12" s="426"/>
      <c r="AT12" s="34" t="str">
        <f>CA12&amp;CB12&amp;CC12&amp;CD12&amp;CE12&amp;CF12&amp;CG12</f>
        <v/>
      </c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"/>
      <c r="BF12" s="3"/>
      <c r="BG12" s="3"/>
      <c r="CA12" s="36" t="str">
        <f>IF(AND($B12&gt;0,AM12="")," * No olvide digitar la variable "&amp;AM$9&amp;""&amp;". Digite CERO si no tiene",IF(AM12&gt;$B12," * La variable "&amp;AM$9&amp;""&amp;" No puede ser mayor al Total.",""))</f>
        <v/>
      </c>
      <c r="CB12" s="36" t="str">
        <f>IF(AND($B12&gt;0,AN12="")," * No olvide digitar la variable "&amp;AN$9&amp;""&amp;" SAPU/SAR/SUR. Digite CERO si no tiene",IF(AN12&gt;$B12," * La variable "&amp;AN$9&amp;""&amp;" SAPU/SAR/SUR No puede ser mayor al Total.",""))</f>
        <v/>
      </c>
      <c r="CC12" s="36" t="str">
        <f>IF(AND($B12&gt;0,AO12="")," * No olvide digitar la variable "&amp;AN$9&amp;""&amp;" Hospital Baja Complejidad. Digite CERO si no tiene",IF(AO12&gt;$B12," * La variable "&amp;AN$9&amp;""&amp;" Hospital Baja Complejidad No puede ser mayor al Total.",""))</f>
        <v/>
      </c>
      <c r="CD12" s="36" t="str">
        <f>IF(AND($B12&gt;0,AP12="")," * No olvide digitar la variable "&amp;AN$9&amp;""&amp;" Hospital Mediana/Alta Complejidad. Digite CERO si no tiene",IF(AP12&gt;$B12," * La variable "&amp;AN$9&amp;""&amp;" Hospital Mediana/Alta Complejidad No puede ser mayor al Total.",""))</f>
        <v/>
      </c>
      <c r="CE12" s="36" t="str">
        <f>IF(AND($B12&gt;0,AQ12="")," * No olvide digitar la variable "&amp;AN$9&amp;""&amp;" Otros Establecimientos de la Red. Digite CERO si no tiene",IF(AQ12&gt;$B12," * La variable "&amp;AN$9&amp;""&amp;" Otros Establecimientos de la Red No puede ser mayor al Total.",""))</f>
        <v/>
      </c>
      <c r="CF12" s="36" t="str">
        <f>IF(AND($B12&gt;0,AR12="")," * No olvide digitar la variable "&amp;AR$9&amp;""&amp;". Digite CERO si no tiene",IF(AR12&gt;$B12," * La variable "&amp;AR$9&amp;""&amp;" No puede ser mayor al Total.",""))</f>
        <v/>
      </c>
      <c r="CG12" s="36" t="str">
        <f>IF(AND($B12&gt;0,AS12="")," * No olvide digitar la variable "&amp;AS$9&amp;""&amp;". Digite CERO si no tiene",IF(B12&gt;AS12," * La variable "&amp;AS$9&amp;""&amp;" No puede ser menor al Total.",""))</f>
        <v/>
      </c>
      <c r="CM12" s="37">
        <f t="shared" ref="CM12:CR15" si="1">IF(AND($B12&gt;0,AM12=""),1,IF(AM12&gt;$B12,1,0))</f>
        <v>0</v>
      </c>
      <c r="CN12" s="37">
        <f t="shared" si="1"/>
        <v>0</v>
      </c>
      <c r="CO12" s="37">
        <f t="shared" si="1"/>
        <v>0</v>
      </c>
      <c r="CP12" s="37">
        <f t="shared" si="1"/>
        <v>0</v>
      </c>
      <c r="CQ12" s="37">
        <f t="shared" si="1"/>
        <v>0</v>
      </c>
      <c r="CR12" s="38">
        <f t="shared" si="1"/>
        <v>0</v>
      </c>
      <c r="CS12" s="38">
        <f>IF(AND($B12&gt;0,AS12=""),1,IF(B12&gt;AS12,1,0))</f>
        <v>0</v>
      </c>
    </row>
    <row r="13" spans="1:97" ht="15" customHeight="1" x14ac:dyDescent="0.25">
      <c r="A13" s="39" t="s">
        <v>78</v>
      </c>
      <c r="B13" s="40">
        <f>SUM(C13+D13)</f>
        <v>0</v>
      </c>
      <c r="C13" s="41">
        <f t="shared" si="0"/>
        <v>0</v>
      </c>
      <c r="D13" s="42">
        <f t="shared" si="0"/>
        <v>0</v>
      </c>
      <c r="E13" s="43"/>
      <c r="F13" s="44"/>
      <c r="G13" s="43"/>
      <c r="H13" s="44"/>
      <c r="I13" s="43"/>
      <c r="J13" s="44"/>
      <c r="K13" s="43"/>
      <c r="L13" s="44"/>
      <c r="M13" s="45"/>
      <c r="N13" s="46"/>
      <c r="O13" s="45"/>
      <c r="P13" s="46"/>
      <c r="Q13" s="45"/>
      <c r="R13" s="46"/>
      <c r="S13" s="45"/>
      <c r="T13" s="46"/>
      <c r="U13" s="45"/>
      <c r="V13" s="46"/>
      <c r="W13" s="45"/>
      <c r="X13" s="46"/>
      <c r="Y13" s="45"/>
      <c r="Z13" s="46"/>
      <c r="AA13" s="45"/>
      <c r="AB13" s="46"/>
      <c r="AC13" s="45"/>
      <c r="AD13" s="46"/>
      <c r="AE13" s="45"/>
      <c r="AF13" s="46"/>
      <c r="AG13" s="45"/>
      <c r="AH13" s="46"/>
      <c r="AI13" s="45"/>
      <c r="AJ13" s="46"/>
      <c r="AK13" s="45"/>
      <c r="AL13" s="47"/>
      <c r="AM13" s="46"/>
      <c r="AN13" s="45"/>
      <c r="AO13" s="43"/>
      <c r="AP13" s="43"/>
      <c r="AQ13" s="46"/>
      <c r="AR13" s="45"/>
      <c r="AS13" s="46"/>
      <c r="AT13" s="34" t="str">
        <f>CA13&amp;CB13&amp;CC13&amp;CD13&amp;CE13&amp;CF13&amp;CG13</f>
        <v/>
      </c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"/>
      <c r="BF13" s="3"/>
      <c r="BG13" s="3"/>
      <c r="CA13" s="36" t="str">
        <f t="shared" ref="CA13:CA15" si="2">IF(AND($B13&gt;0,AM13="")," * No olvide digitar la variable "&amp;AM$9&amp;""&amp;". Digite CERO si no tiene",IF(AM13&gt;$B13," * La variable "&amp;AM$9&amp;""&amp;" No puede ser mayor al Total.",""))</f>
        <v/>
      </c>
      <c r="CB13" s="36" t="str">
        <f>IF(AND($B13&gt;0,AN13="")," * No olvide digitar la variable "&amp;AN$9&amp;""&amp;" SAPU/SAR/SUR. Digite CERO si no tiene",IF(AN13&gt;$B13," * La variable "&amp;AN$9&amp;""&amp;" SAPU/SAR/SUR No puede ser mayor al Total.",""))</f>
        <v/>
      </c>
      <c r="CC13" s="36" t="str">
        <f>IF(AND($B13&gt;0,AO13="")," * No olvide digitar la variable "&amp;AN$9&amp;""&amp;" Hospital Baja Complejidad. Digite CERO si no tiene",IF(AO13&gt;$B13," * La variable "&amp;AN$9&amp;""&amp;" Hospital Baja Complejidad No puede ser mayor al Total.",""))</f>
        <v/>
      </c>
      <c r="CD13" s="36" t="str">
        <f>IF(AND($B13&gt;0,AP13="")," * No olvide digitar la variable "&amp;AN$9&amp;""&amp;" Hospital Mediana/Alta Complejidad. Digite CERO si no tiene",IF(AP13&gt;$B13," * La variable "&amp;AN$9&amp;""&amp;" Hospital Mediana/Alta Complejidad No puede ser mayor al Total.",""))</f>
        <v/>
      </c>
      <c r="CE13" s="36" t="str">
        <f>IF(AND($B13&gt;0,AQ13="")," * No olvide digitar la variable "&amp;AN$9&amp;""&amp;" Otros Establecimientos de la Red. Digite CERO si no tiene",IF(AQ13&gt;$B13," * La variable "&amp;AN$9&amp;""&amp;" Otros Establecimientos de la Red No puede ser mayor al Total.",""))</f>
        <v/>
      </c>
      <c r="CF13" s="36" t="str">
        <f>IF(AND($B13&gt;0,AR13="")," * No olvide digitar la variable "&amp;AR$9&amp;""&amp;". Digite CERO si no tiene",IF(AR13&gt;$B13," * La variable "&amp;AR$9&amp;""&amp;" No puede ser mayor al Total.",""))</f>
        <v/>
      </c>
      <c r="CG13" s="36" t="str">
        <f>IF(AND($B13&gt;0,AS13="")," * No olvide digitar la variable "&amp;AS$9&amp;""&amp;". Digite CERO si no tiene",IF(B13&gt;AS13," * La variable "&amp;AS$9&amp;""&amp;" No puede ser menor al Total.",""))</f>
        <v/>
      </c>
      <c r="CM13" s="37">
        <f t="shared" si="1"/>
        <v>0</v>
      </c>
      <c r="CN13" s="37">
        <f t="shared" si="1"/>
        <v>0</v>
      </c>
      <c r="CO13" s="37">
        <f t="shared" si="1"/>
        <v>0</v>
      </c>
      <c r="CP13" s="37">
        <f t="shared" si="1"/>
        <v>0</v>
      </c>
      <c r="CQ13" s="37">
        <f t="shared" si="1"/>
        <v>0</v>
      </c>
      <c r="CR13" s="38">
        <f t="shared" si="1"/>
        <v>0</v>
      </c>
      <c r="CS13" s="38">
        <f>IF(AND($B13&gt;0,AS13=""),1,IF(B13&gt;AS13,1,0))</f>
        <v>0</v>
      </c>
    </row>
    <row r="14" spans="1:97" ht="15" customHeight="1" x14ac:dyDescent="0.2">
      <c r="A14" s="48" t="s">
        <v>79</v>
      </c>
      <c r="B14" s="49">
        <f>SUM(C14+D14)</f>
        <v>0</v>
      </c>
      <c r="C14" s="50">
        <f t="shared" si="0"/>
        <v>0</v>
      </c>
      <c r="D14" s="51">
        <f t="shared" si="0"/>
        <v>0</v>
      </c>
      <c r="E14" s="45"/>
      <c r="F14" s="46"/>
      <c r="G14" s="45"/>
      <c r="H14" s="46"/>
      <c r="I14" s="45"/>
      <c r="J14" s="46"/>
      <c r="K14" s="45"/>
      <c r="L14" s="46"/>
      <c r="M14" s="45"/>
      <c r="N14" s="46"/>
      <c r="O14" s="45"/>
      <c r="P14" s="46"/>
      <c r="Q14" s="45"/>
      <c r="R14" s="46"/>
      <c r="S14" s="45"/>
      <c r="T14" s="46"/>
      <c r="U14" s="45"/>
      <c r="V14" s="46"/>
      <c r="W14" s="45"/>
      <c r="X14" s="46"/>
      <c r="Y14" s="45"/>
      <c r="Z14" s="46"/>
      <c r="AA14" s="45"/>
      <c r="AB14" s="46"/>
      <c r="AC14" s="45"/>
      <c r="AD14" s="46"/>
      <c r="AE14" s="45"/>
      <c r="AF14" s="46"/>
      <c r="AG14" s="45"/>
      <c r="AH14" s="46"/>
      <c r="AI14" s="45"/>
      <c r="AJ14" s="46"/>
      <c r="AK14" s="45"/>
      <c r="AL14" s="47"/>
      <c r="AM14" s="46"/>
      <c r="AN14" s="52"/>
      <c r="AO14" s="52"/>
      <c r="AP14" s="52"/>
      <c r="AQ14" s="53"/>
      <c r="AR14" s="54"/>
      <c r="AS14" s="53"/>
      <c r="AT14" s="34" t="str">
        <f t="shared" ref="AT14:AT15" si="3">CA14&amp;CB14&amp;CC14&amp;CD14&amp;CE14&amp;CF14&amp;CG14</f>
        <v/>
      </c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"/>
      <c r="BF14" s="3"/>
      <c r="BG14" s="3"/>
      <c r="CA14" s="36" t="str">
        <f t="shared" si="2"/>
        <v/>
      </c>
      <c r="CM14" s="37">
        <f t="shared" si="1"/>
        <v>0</v>
      </c>
    </row>
    <row r="15" spans="1:97" ht="15" customHeight="1" x14ac:dyDescent="0.2">
      <c r="A15" s="55" t="s">
        <v>80</v>
      </c>
      <c r="B15" s="56">
        <f>SUM(C15+D15)</f>
        <v>0</v>
      </c>
      <c r="C15" s="57">
        <f t="shared" si="0"/>
        <v>0</v>
      </c>
      <c r="D15" s="58">
        <f t="shared" si="0"/>
        <v>0</v>
      </c>
      <c r="E15" s="59"/>
      <c r="F15" s="60"/>
      <c r="G15" s="59"/>
      <c r="H15" s="60"/>
      <c r="I15" s="59"/>
      <c r="J15" s="60"/>
      <c r="K15" s="59"/>
      <c r="L15" s="60"/>
      <c r="M15" s="59"/>
      <c r="N15" s="60"/>
      <c r="O15" s="59"/>
      <c r="P15" s="60"/>
      <c r="Q15" s="59"/>
      <c r="R15" s="60"/>
      <c r="S15" s="59"/>
      <c r="T15" s="60"/>
      <c r="U15" s="59"/>
      <c r="V15" s="60"/>
      <c r="W15" s="59"/>
      <c r="X15" s="60"/>
      <c r="Y15" s="59"/>
      <c r="Z15" s="60"/>
      <c r="AA15" s="59"/>
      <c r="AB15" s="60"/>
      <c r="AC15" s="59"/>
      <c r="AD15" s="60"/>
      <c r="AE15" s="59"/>
      <c r="AF15" s="60"/>
      <c r="AG15" s="59"/>
      <c r="AH15" s="60"/>
      <c r="AI15" s="59"/>
      <c r="AJ15" s="60"/>
      <c r="AK15" s="59"/>
      <c r="AL15" s="61"/>
      <c r="AM15" s="60"/>
      <c r="AN15" s="62"/>
      <c r="AO15" s="62"/>
      <c r="AP15" s="62"/>
      <c r="AQ15" s="63"/>
      <c r="AR15" s="64"/>
      <c r="AS15" s="63"/>
      <c r="AT15" s="34" t="str">
        <f t="shared" si="3"/>
        <v/>
      </c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"/>
      <c r="BF15" s="3"/>
      <c r="BG15" s="3"/>
      <c r="CA15" s="36" t="str">
        <f t="shared" si="2"/>
        <v/>
      </c>
      <c r="CM15" s="37">
        <f t="shared" si="1"/>
        <v>0</v>
      </c>
    </row>
    <row r="16" spans="1:97" s="5" customFormat="1" ht="18" customHeight="1" x14ac:dyDescent="0.15">
      <c r="A16" s="354" t="s">
        <v>81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V16" s="12"/>
      <c r="BW16" s="12"/>
      <c r="BX16" s="12"/>
      <c r="BY16" s="12"/>
    </row>
    <row r="17" spans="1:97" ht="19.5" customHeight="1" x14ac:dyDescent="0.2">
      <c r="A17" s="495" t="s">
        <v>82</v>
      </c>
      <c r="B17" s="498" t="s">
        <v>47</v>
      </c>
      <c r="C17" s="499"/>
      <c r="D17" s="500"/>
      <c r="E17" s="507" t="s">
        <v>48</v>
      </c>
      <c r="F17" s="508"/>
      <c r="G17" s="508"/>
      <c r="H17" s="508"/>
      <c r="I17" s="508"/>
      <c r="J17" s="508"/>
      <c r="K17" s="508"/>
      <c r="L17" s="508"/>
      <c r="M17" s="508"/>
      <c r="N17" s="508"/>
      <c r="O17" s="508"/>
      <c r="P17" s="508"/>
      <c r="Q17" s="508"/>
      <c r="R17" s="508"/>
      <c r="S17" s="508"/>
      <c r="T17" s="508"/>
      <c r="U17" s="508"/>
      <c r="V17" s="508"/>
      <c r="W17" s="508"/>
      <c r="X17" s="508"/>
      <c r="Y17" s="508"/>
      <c r="Z17" s="508"/>
      <c r="AA17" s="508"/>
      <c r="AB17" s="508"/>
      <c r="AC17" s="508"/>
      <c r="AD17" s="508"/>
      <c r="AE17" s="508"/>
      <c r="AF17" s="508"/>
      <c r="AG17" s="508"/>
      <c r="AH17" s="508"/>
      <c r="AI17" s="508"/>
      <c r="AJ17" s="508"/>
      <c r="AK17" s="508"/>
      <c r="AL17" s="523"/>
      <c r="AM17" s="524" t="s">
        <v>49</v>
      </c>
      <c r="AN17" s="515" t="s">
        <v>83</v>
      </c>
      <c r="AO17" s="515" t="s">
        <v>52</v>
      </c>
      <c r="AP17" s="515" t="s">
        <v>84</v>
      </c>
      <c r="AQ17" s="515" t="s">
        <v>85</v>
      </c>
      <c r="AR17" s="500" t="s">
        <v>86</v>
      </c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</row>
    <row r="18" spans="1:97" ht="15.75" customHeight="1" x14ac:dyDescent="0.2">
      <c r="A18" s="496"/>
      <c r="B18" s="501"/>
      <c r="C18" s="502"/>
      <c r="D18" s="503"/>
      <c r="E18" s="507" t="s">
        <v>53</v>
      </c>
      <c r="F18" s="509"/>
      <c r="G18" s="507" t="s">
        <v>54</v>
      </c>
      <c r="H18" s="509"/>
      <c r="I18" s="507" t="s">
        <v>55</v>
      </c>
      <c r="J18" s="509"/>
      <c r="K18" s="507" t="s">
        <v>56</v>
      </c>
      <c r="L18" s="509"/>
      <c r="M18" s="507" t="s">
        <v>57</v>
      </c>
      <c r="N18" s="509"/>
      <c r="O18" s="520" t="s">
        <v>58</v>
      </c>
      <c r="P18" s="521"/>
      <c r="Q18" s="520" t="s">
        <v>59</v>
      </c>
      <c r="R18" s="521"/>
      <c r="S18" s="520" t="s">
        <v>60</v>
      </c>
      <c r="T18" s="521"/>
      <c r="U18" s="520" t="s">
        <v>61</v>
      </c>
      <c r="V18" s="521"/>
      <c r="W18" s="520" t="s">
        <v>62</v>
      </c>
      <c r="X18" s="521"/>
      <c r="Y18" s="520" t="s">
        <v>63</v>
      </c>
      <c r="Z18" s="521"/>
      <c r="AA18" s="520" t="s">
        <v>64</v>
      </c>
      <c r="AB18" s="521"/>
      <c r="AC18" s="520" t="s">
        <v>65</v>
      </c>
      <c r="AD18" s="521"/>
      <c r="AE18" s="520" t="s">
        <v>66</v>
      </c>
      <c r="AF18" s="521"/>
      <c r="AG18" s="520" t="s">
        <v>67</v>
      </c>
      <c r="AH18" s="521"/>
      <c r="AI18" s="520" t="s">
        <v>68</v>
      </c>
      <c r="AJ18" s="521"/>
      <c r="AK18" s="520" t="s">
        <v>69</v>
      </c>
      <c r="AL18" s="522"/>
      <c r="AM18" s="525"/>
      <c r="AN18" s="519"/>
      <c r="AO18" s="519"/>
      <c r="AP18" s="519"/>
      <c r="AQ18" s="519"/>
      <c r="AR18" s="506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</row>
    <row r="19" spans="1:97" ht="15.75" customHeight="1" x14ac:dyDescent="0.2">
      <c r="A19" s="497"/>
      <c r="B19" s="401" t="s">
        <v>74</v>
      </c>
      <c r="C19" s="429" t="s">
        <v>87</v>
      </c>
      <c r="D19" s="399" t="s">
        <v>76</v>
      </c>
      <c r="E19" s="402" t="s">
        <v>87</v>
      </c>
      <c r="F19" s="399" t="s">
        <v>76</v>
      </c>
      <c r="G19" s="402" t="s">
        <v>87</v>
      </c>
      <c r="H19" s="399" t="s">
        <v>76</v>
      </c>
      <c r="I19" s="402" t="s">
        <v>87</v>
      </c>
      <c r="J19" s="399" t="s">
        <v>76</v>
      </c>
      <c r="K19" s="402" t="s">
        <v>87</v>
      </c>
      <c r="L19" s="399" t="s">
        <v>76</v>
      </c>
      <c r="M19" s="402" t="s">
        <v>87</v>
      </c>
      <c r="N19" s="399" t="s">
        <v>76</v>
      </c>
      <c r="O19" s="402" t="s">
        <v>87</v>
      </c>
      <c r="P19" s="399" t="s">
        <v>76</v>
      </c>
      <c r="Q19" s="402" t="s">
        <v>87</v>
      </c>
      <c r="R19" s="399" t="s">
        <v>76</v>
      </c>
      <c r="S19" s="402" t="s">
        <v>87</v>
      </c>
      <c r="T19" s="399" t="s">
        <v>76</v>
      </c>
      <c r="U19" s="402" t="s">
        <v>87</v>
      </c>
      <c r="V19" s="399" t="s">
        <v>76</v>
      </c>
      <c r="W19" s="402" t="s">
        <v>87</v>
      </c>
      <c r="X19" s="399" t="s">
        <v>76</v>
      </c>
      <c r="Y19" s="402" t="s">
        <v>87</v>
      </c>
      <c r="Z19" s="399" t="s">
        <v>76</v>
      </c>
      <c r="AA19" s="402" t="s">
        <v>87</v>
      </c>
      <c r="AB19" s="399" t="s">
        <v>76</v>
      </c>
      <c r="AC19" s="402" t="s">
        <v>87</v>
      </c>
      <c r="AD19" s="399" t="s">
        <v>76</v>
      </c>
      <c r="AE19" s="402" t="s">
        <v>87</v>
      </c>
      <c r="AF19" s="399" t="s">
        <v>76</v>
      </c>
      <c r="AG19" s="402" t="s">
        <v>87</v>
      </c>
      <c r="AH19" s="399" t="s">
        <v>76</v>
      </c>
      <c r="AI19" s="402" t="s">
        <v>87</v>
      </c>
      <c r="AJ19" s="399" t="s">
        <v>76</v>
      </c>
      <c r="AK19" s="402" t="s">
        <v>87</v>
      </c>
      <c r="AL19" s="428" t="s">
        <v>76</v>
      </c>
      <c r="AM19" s="526"/>
      <c r="AN19" s="516"/>
      <c r="AO19" s="516"/>
      <c r="AP19" s="516"/>
      <c r="AQ19" s="516"/>
      <c r="AR19" s="50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</row>
    <row r="20" spans="1:97" ht="15" customHeight="1" x14ac:dyDescent="0.25">
      <c r="A20" s="67" t="s">
        <v>88</v>
      </c>
      <c r="B20" s="68">
        <f t="shared" ref="B20:B26" si="4">SUM(C20+D20)</f>
        <v>0</v>
      </c>
      <c r="C20" s="69">
        <f t="shared" ref="C20:D26" si="5">SUM(E20+G20+I20+K20+M20+O20+Q20+S20+U20+W20+Y20+AA20+AC20+AE20+AG20+AI20+AK20)</f>
        <v>0</v>
      </c>
      <c r="D20" s="70">
        <f t="shared" si="5"/>
        <v>0</v>
      </c>
      <c r="E20" s="71"/>
      <c r="F20" s="72"/>
      <c r="G20" s="71"/>
      <c r="H20" s="72"/>
      <c r="I20" s="71"/>
      <c r="J20" s="73"/>
      <c r="K20" s="71"/>
      <c r="L20" s="73"/>
      <c r="M20" s="71"/>
      <c r="N20" s="73"/>
      <c r="O20" s="74"/>
      <c r="P20" s="73"/>
      <c r="Q20" s="74"/>
      <c r="R20" s="73"/>
      <c r="S20" s="74"/>
      <c r="T20" s="73"/>
      <c r="U20" s="74"/>
      <c r="V20" s="73"/>
      <c r="W20" s="74"/>
      <c r="X20" s="73"/>
      <c r="Y20" s="74"/>
      <c r="Z20" s="73"/>
      <c r="AA20" s="74"/>
      <c r="AB20" s="73"/>
      <c r="AC20" s="74"/>
      <c r="AD20" s="73"/>
      <c r="AE20" s="74"/>
      <c r="AF20" s="73"/>
      <c r="AG20" s="74"/>
      <c r="AH20" s="73"/>
      <c r="AI20" s="74"/>
      <c r="AJ20" s="73"/>
      <c r="AK20" s="74"/>
      <c r="AL20" s="75"/>
      <c r="AM20" s="76"/>
      <c r="AN20" s="77"/>
      <c r="AO20" s="77"/>
      <c r="AP20" s="77"/>
      <c r="AQ20" s="78"/>
      <c r="AR20" s="430"/>
      <c r="AS20" s="34" t="str">
        <f>$CA20&amp;$CB20&amp;$CC20&amp;$CD20&amp;$CE20&amp;$CF20</f>
        <v/>
      </c>
      <c r="AT20" s="35"/>
      <c r="AU20" s="35"/>
      <c r="AV20" s="35"/>
      <c r="AW20" s="35"/>
      <c r="AX20" s="35"/>
      <c r="AY20" s="35"/>
      <c r="AZ20" s="3"/>
      <c r="BA20" s="3"/>
      <c r="BB20" s="3"/>
      <c r="BC20" s="3"/>
      <c r="BD20" s="3"/>
      <c r="BE20" s="3"/>
      <c r="BF20" s="3"/>
      <c r="BG20" s="3"/>
      <c r="BH20" s="3"/>
      <c r="BI20" s="3"/>
      <c r="CA20" s="36" t="str">
        <f>IF(AND($B20&gt;0,AM20="")," * No olvide digitar la variable "&amp;AM$17&amp;""&amp;". Digite CERO si no tiene",IF(AM20&gt;$B20," * La variable "&amp;AM$20&amp;""&amp;" No puede ser mayor al Total.",""))</f>
        <v/>
      </c>
      <c r="CB20" s="36" t="str">
        <f>IF(AND($B20&gt;0,AN20="")," * No olvide digitar la variable "&amp;AN$17&amp;""&amp;". Digite CERO si no tiene",IF(AN20&gt;$B20," * La variable "&amp;AN$17&amp;""&amp;" No puede ser mayor al Total.",""))</f>
        <v/>
      </c>
      <c r="CC20" s="36" t="str">
        <f>IF(AND($B20&gt;0,AO20="")," * No olvide digitar la variable "&amp;AO$17&amp;""&amp;". Digite CERO si no tiene",IF(B20&gt;AO20," * La variable "&amp;AO$17&amp;""&amp;" No puede ser menor al Total.",""))</f>
        <v/>
      </c>
      <c r="CD20" s="36" t="str">
        <f>IF(AND($B20&gt;0,AP20="")," * No olvide digitar la variable "&amp;AP$17&amp;""&amp;". Digite CERO si no tiene",IF(AP20&gt;$B20," * La variable "&amp;AP$17&amp;""&amp;" No puede ser mayor al Total.",""))</f>
        <v/>
      </c>
      <c r="CE20" s="36" t="str">
        <f>IF(AND($B20&gt;0,AQ20="")," * No olvide digitar la variable "&amp;AQ$17&amp;""&amp;". Digite CERO si no tiene",IF(AQ20&gt;$B20," * La variable "&amp;AQ$17&amp;""&amp;" No puede ser mayor al Total.",""))</f>
        <v/>
      </c>
      <c r="CF20" s="36" t="str">
        <f>IF(AND($B20&gt;0,AR20="")," * No olvide digitar la variable "&amp;AR$17&amp;""&amp;". Digite CERO si no tiene",IF(AR20&gt;$B20," * La variable "&amp;AR$17&amp;""&amp;" No puede ser mayor al Total.",""))</f>
        <v/>
      </c>
      <c r="CG20" s="79"/>
      <c r="CM20" s="37">
        <f t="shared" ref="CM20:CR26" si="6">IF(AND($B20&gt;0,AM20=""),1,IF(AM20&gt;$B20,1,0))</f>
        <v>0</v>
      </c>
      <c r="CN20" s="37">
        <f t="shared" si="6"/>
        <v>0</v>
      </c>
      <c r="CO20" s="37">
        <f>IF(AND($B20&gt;0,AO20=""),1,IF(B20&gt;$AO20,1,0))</f>
        <v>0</v>
      </c>
      <c r="CP20" s="37">
        <f t="shared" si="6"/>
        <v>0</v>
      </c>
      <c r="CQ20" s="37">
        <f t="shared" si="6"/>
        <v>0</v>
      </c>
      <c r="CR20" s="38">
        <f t="shared" si="6"/>
        <v>0</v>
      </c>
      <c r="CS20"/>
    </row>
    <row r="21" spans="1:97" ht="15" customHeight="1" x14ac:dyDescent="0.25">
      <c r="A21" s="80" t="s">
        <v>89</v>
      </c>
      <c r="B21" s="68">
        <f t="shared" si="4"/>
        <v>0</v>
      </c>
      <c r="C21" s="69">
        <f t="shared" si="5"/>
        <v>0</v>
      </c>
      <c r="D21" s="70">
        <f t="shared" si="5"/>
        <v>0</v>
      </c>
      <c r="E21" s="71"/>
      <c r="F21" s="72"/>
      <c r="G21" s="71"/>
      <c r="H21" s="72"/>
      <c r="I21" s="71"/>
      <c r="J21" s="73"/>
      <c r="K21" s="71"/>
      <c r="L21" s="73"/>
      <c r="M21" s="71"/>
      <c r="N21" s="73"/>
      <c r="O21" s="74"/>
      <c r="P21" s="73"/>
      <c r="Q21" s="74"/>
      <c r="R21" s="73"/>
      <c r="S21" s="74"/>
      <c r="T21" s="73"/>
      <c r="U21" s="74"/>
      <c r="V21" s="73"/>
      <c r="W21" s="74"/>
      <c r="X21" s="73"/>
      <c r="Y21" s="74"/>
      <c r="Z21" s="73"/>
      <c r="AA21" s="74"/>
      <c r="AB21" s="73"/>
      <c r="AC21" s="74"/>
      <c r="AD21" s="73"/>
      <c r="AE21" s="74"/>
      <c r="AF21" s="73"/>
      <c r="AG21" s="74"/>
      <c r="AH21" s="73"/>
      <c r="AI21" s="74"/>
      <c r="AJ21" s="73"/>
      <c r="AK21" s="74"/>
      <c r="AL21" s="75"/>
      <c r="AM21" s="76"/>
      <c r="AN21" s="77"/>
      <c r="AO21" s="77"/>
      <c r="AP21" s="77"/>
      <c r="AQ21" s="81"/>
      <c r="AR21" s="82"/>
      <c r="AS21" s="34" t="str">
        <f t="shared" ref="AS21:AS26" si="7">$CA21&amp;$CB21&amp;$CC21&amp;$CD21&amp;$CE21&amp;$CF21</f>
        <v/>
      </c>
      <c r="AT21" s="35"/>
      <c r="AU21" s="35"/>
      <c r="AV21" s="35"/>
      <c r="AW21" s="35"/>
      <c r="AX21" s="35"/>
      <c r="AY21" s="35"/>
      <c r="AZ21" s="3"/>
      <c r="BA21" s="3"/>
      <c r="BB21" s="3"/>
      <c r="BC21" s="3"/>
      <c r="BD21" s="3"/>
      <c r="BE21" s="3"/>
      <c r="BF21" s="3"/>
      <c r="BG21" s="3"/>
      <c r="BH21" s="3"/>
      <c r="BI21" s="3"/>
      <c r="CA21" s="36" t="str">
        <f>IF(AND($B21&gt;0,AM21="")," * No olvide digitar la variable "&amp;AM$17&amp;""&amp;". Digite CERO si no tiene",IF(AM21&gt;$B21," * La variable "&amp;AM$20&amp;""&amp;" No puede ser mayor al Total.",""))</f>
        <v/>
      </c>
      <c r="CB21" s="36" t="str">
        <f>IF(AND($B21&gt;0,AN21="")," * No olvide digitar la variable "&amp;AN$17&amp;""&amp;". Digite CERO si no tiene",IF(AN21&gt;$B21," * La variable "&amp;AN$17&amp;""&amp;" No puede ser mayor al Total.",""))</f>
        <v/>
      </c>
      <c r="CC21" s="36" t="str">
        <f t="shared" ref="CC21:CC23" si="8">IF(AND($B21&gt;0,AO21="")," * No olvide digitar la variable "&amp;AO$17&amp;""&amp;". Digite CERO si no tiene",IF(B21&gt;AO21," * La variable "&amp;AO$17&amp;""&amp;" No puede ser menor al Total.",""))</f>
        <v/>
      </c>
      <c r="CD21" s="36" t="str">
        <f>IF(AND($B21&gt;0,AP21="")," * No olvide digitar la variable "&amp;AP$17&amp;""&amp;". Digite CERO si no tiene",IF(AP21&gt;$B21," * La variable "&amp;AP$17&amp;""&amp;" No puede ser mayor al Total.",""))</f>
        <v/>
      </c>
      <c r="CE21" s="36" t="str">
        <f t="shared" ref="CE21:CF23" si="9">IF(AND($B21&gt;0,AQ21="")," * No olvide digitar la variable "&amp;AQ$17&amp;""&amp;". Digite CERO si no tiene",IF(AQ21&gt;$B21," * La variable "&amp;AQ$17&amp;""&amp;" No puede ser mayor al Total.",""))</f>
        <v/>
      </c>
      <c r="CF21" s="36" t="str">
        <f t="shared" si="9"/>
        <v/>
      </c>
      <c r="CM21" s="37">
        <f t="shared" si="6"/>
        <v>0</v>
      </c>
      <c r="CN21" s="37">
        <f t="shared" si="6"/>
        <v>0</v>
      </c>
      <c r="CO21" s="37">
        <f t="shared" ref="CO21:CO23" si="10">IF(AND($B21&gt;0,AO21=""),1,IF(B21&gt;$AO21,1,0))</f>
        <v>0</v>
      </c>
      <c r="CP21" s="37">
        <f t="shared" si="6"/>
        <v>0</v>
      </c>
      <c r="CQ21" s="37">
        <f t="shared" si="6"/>
        <v>0</v>
      </c>
      <c r="CR21" s="38">
        <f t="shared" si="6"/>
        <v>0</v>
      </c>
    </row>
    <row r="22" spans="1:97" ht="15" customHeight="1" x14ac:dyDescent="0.25">
      <c r="A22" s="39" t="s">
        <v>90</v>
      </c>
      <c r="B22" s="68">
        <f t="shared" si="4"/>
        <v>0</v>
      </c>
      <c r="C22" s="69">
        <f t="shared" si="5"/>
        <v>0</v>
      </c>
      <c r="D22" s="83">
        <f t="shared" si="5"/>
        <v>0</v>
      </c>
      <c r="E22" s="45"/>
      <c r="F22" s="46"/>
      <c r="G22" s="45"/>
      <c r="H22" s="46"/>
      <c r="I22" s="45"/>
      <c r="J22" s="44"/>
      <c r="K22" s="45"/>
      <c r="L22" s="44"/>
      <c r="M22" s="45"/>
      <c r="N22" s="44"/>
      <c r="O22" s="84"/>
      <c r="P22" s="44"/>
      <c r="Q22" s="84"/>
      <c r="R22" s="44"/>
      <c r="S22" s="84"/>
      <c r="T22" s="44"/>
      <c r="U22" s="84"/>
      <c r="V22" s="44"/>
      <c r="W22" s="84"/>
      <c r="X22" s="44"/>
      <c r="Y22" s="84"/>
      <c r="Z22" s="44"/>
      <c r="AA22" s="84"/>
      <c r="AB22" s="44"/>
      <c r="AC22" s="84"/>
      <c r="AD22" s="44"/>
      <c r="AE22" s="84"/>
      <c r="AF22" s="44"/>
      <c r="AG22" s="84"/>
      <c r="AH22" s="44"/>
      <c r="AI22" s="84"/>
      <c r="AJ22" s="44"/>
      <c r="AK22" s="84"/>
      <c r="AL22" s="85"/>
      <c r="AM22" s="43"/>
      <c r="AN22" s="86"/>
      <c r="AO22" s="86"/>
      <c r="AP22" s="87"/>
      <c r="AQ22" s="81"/>
      <c r="AR22" s="82"/>
      <c r="AS22" s="34" t="str">
        <f t="shared" si="7"/>
        <v/>
      </c>
      <c r="AT22" s="35"/>
      <c r="AU22" s="35"/>
      <c r="AV22" s="35"/>
      <c r="AW22" s="35"/>
      <c r="AX22" s="35"/>
      <c r="AY22" s="35"/>
      <c r="AZ22" s="3"/>
      <c r="BA22" s="3"/>
      <c r="BB22" s="3"/>
      <c r="BC22" s="3"/>
      <c r="BD22" s="3"/>
      <c r="BE22" s="3"/>
      <c r="BF22" s="3"/>
      <c r="BG22" s="3"/>
      <c r="BH22" s="3"/>
      <c r="BI22" s="3"/>
      <c r="CA22" s="36" t="str">
        <f t="shared" ref="CA22:CA23" si="11">IF(AND($B22&gt;0,AM22="")," * No olvide digitar la variable "&amp;AM$17&amp;""&amp;". Digite CERO si no tiene",IF(AM22&gt;$B22," * La variable "&amp;AM$20&amp;""&amp;" No puede ser mayor al Total.",""))</f>
        <v/>
      </c>
      <c r="CB22" s="36" t="str">
        <f t="shared" ref="CB22:CB23" si="12">IF(AND($B22&gt;0,AN22="")," * No olvide digitar la variable "&amp;AN$17&amp;""&amp;". Digite CERO si no tiene",IF(AN22&gt;$B22," * La variable "&amp;AN$17&amp;""&amp;" No puede ser mayor al Total.",""))</f>
        <v/>
      </c>
      <c r="CC22" s="36" t="str">
        <f t="shared" si="8"/>
        <v/>
      </c>
      <c r="CD22" s="88"/>
      <c r="CE22" s="36" t="str">
        <f t="shared" si="9"/>
        <v/>
      </c>
      <c r="CF22" s="36" t="str">
        <f t="shared" si="9"/>
        <v/>
      </c>
      <c r="CM22" s="37">
        <f t="shared" si="6"/>
        <v>0</v>
      </c>
      <c r="CN22" s="37">
        <f t="shared" si="6"/>
        <v>0</v>
      </c>
      <c r="CO22" s="37">
        <f t="shared" si="10"/>
        <v>0</v>
      </c>
      <c r="CP22" s="88"/>
      <c r="CQ22" s="37">
        <f t="shared" si="6"/>
        <v>0</v>
      </c>
      <c r="CR22" s="38">
        <f t="shared" si="6"/>
        <v>0</v>
      </c>
    </row>
    <row r="23" spans="1:97" ht="15" customHeight="1" thickBot="1" x14ac:dyDescent="0.3">
      <c r="A23" s="89" t="s">
        <v>91</v>
      </c>
      <c r="B23" s="90">
        <f t="shared" si="4"/>
        <v>0</v>
      </c>
      <c r="C23" s="91">
        <f t="shared" si="5"/>
        <v>0</v>
      </c>
      <c r="D23" s="92">
        <f t="shared" si="5"/>
        <v>0</v>
      </c>
      <c r="E23" s="93"/>
      <c r="F23" s="94"/>
      <c r="G23" s="93"/>
      <c r="H23" s="94"/>
      <c r="I23" s="93"/>
      <c r="J23" s="95"/>
      <c r="K23" s="96"/>
      <c r="L23" s="94"/>
      <c r="M23" s="93"/>
      <c r="N23" s="94"/>
      <c r="O23" s="93"/>
      <c r="P23" s="94"/>
      <c r="Q23" s="93"/>
      <c r="R23" s="94"/>
      <c r="S23" s="93"/>
      <c r="T23" s="94"/>
      <c r="U23" s="93"/>
      <c r="V23" s="94"/>
      <c r="W23" s="93"/>
      <c r="X23" s="94"/>
      <c r="Y23" s="93"/>
      <c r="Z23" s="94"/>
      <c r="AA23" s="93"/>
      <c r="AB23" s="94"/>
      <c r="AC23" s="93"/>
      <c r="AD23" s="94"/>
      <c r="AE23" s="93"/>
      <c r="AF23" s="94"/>
      <c r="AG23" s="93"/>
      <c r="AH23" s="94"/>
      <c r="AI23" s="93"/>
      <c r="AJ23" s="94"/>
      <c r="AK23" s="93"/>
      <c r="AL23" s="97"/>
      <c r="AM23" s="96"/>
      <c r="AN23" s="98"/>
      <c r="AO23" s="98"/>
      <c r="AP23" s="98"/>
      <c r="AQ23" s="99"/>
      <c r="AR23" s="100"/>
      <c r="AS23" s="34" t="str">
        <f t="shared" si="7"/>
        <v/>
      </c>
      <c r="AT23" s="35"/>
      <c r="AU23" s="35"/>
      <c r="AV23" s="35"/>
      <c r="AW23" s="35"/>
      <c r="AX23" s="35"/>
      <c r="AY23" s="35"/>
      <c r="AZ23" s="3"/>
      <c r="BA23" s="3"/>
      <c r="BB23" s="3"/>
      <c r="BC23" s="3"/>
      <c r="BD23" s="3"/>
      <c r="BE23" s="3"/>
      <c r="BF23" s="3"/>
      <c r="BG23" s="3"/>
      <c r="BH23" s="3"/>
      <c r="BI23" s="3"/>
      <c r="CA23" s="36" t="str">
        <f t="shared" si="11"/>
        <v/>
      </c>
      <c r="CB23" s="36" t="str">
        <f t="shared" si="12"/>
        <v/>
      </c>
      <c r="CC23" s="36" t="str">
        <f t="shared" si="8"/>
        <v/>
      </c>
      <c r="CD23" s="36" t="str">
        <f>IF(AND($B23&gt;0,AP23="")," * No olvide digitar la variable "&amp;AP$17&amp;""&amp;". Digite CERO si no tiene",IF(AP23&gt;$B23," * La variable "&amp;AP$17&amp;""&amp;" No puede ser mayor al Total.",""))</f>
        <v/>
      </c>
      <c r="CE23" s="36" t="str">
        <f t="shared" si="9"/>
        <v/>
      </c>
      <c r="CF23" s="36" t="str">
        <f t="shared" si="9"/>
        <v/>
      </c>
      <c r="CM23" s="37">
        <f t="shared" si="6"/>
        <v>0</v>
      </c>
      <c r="CN23" s="37">
        <f t="shared" si="6"/>
        <v>0</v>
      </c>
      <c r="CO23" s="37">
        <f t="shared" si="10"/>
        <v>0</v>
      </c>
      <c r="CP23" s="37">
        <f t="shared" si="6"/>
        <v>0</v>
      </c>
      <c r="CQ23" s="37">
        <f t="shared" si="6"/>
        <v>0</v>
      </c>
      <c r="CR23" s="38">
        <f t="shared" si="6"/>
        <v>0</v>
      </c>
    </row>
    <row r="24" spans="1:97" ht="15" customHeight="1" thickTop="1" x14ac:dyDescent="0.25">
      <c r="A24" s="80" t="s">
        <v>92</v>
      </c>
      <c r="B24" s="101">
        <f t="shared" si="4"/>
        <v>0</v>
      </c>
      <c r="C24" s="102">
        <f t="shared" si="5"/>
        <v>0</v>
      </c>
      <c r="D24" s="103">
        <f t="shared" si="5"/>
        <v>0</v>
      </c>
      <c r="E24" s="104"/>
      <c r="F24" s="105"/>
      <c r="G24" s="104"/>
      <c r="H24" s="105"/>
      <c r="I24" s="104"/>
      <c r="J24" s="106"/>
      <c r="K24" s="107"/>
      <c r="L24" s="105"/>
      <c r="M24" s="104"/>
      <c r="N24" s="105"/>
      <c r="O24" s="104"/>
      <c r="P24" s="105"/>
      <c r="Q24" s="104"/>
      <c r="R24" s="105"/>
      <c r="S24" s="104"/>
      <c r="T24" s="105"/>
      <c r="U24" s="104"/>
      <c r="V24" s="105"/>
      <c r="W24" s="104"/>
      <c r="X24" s="105"/>
      <c r="Y24" s="104"/>
      <c r="Z24" s="105"/>
      <c r="AA24" s="104"/>
      <c r="AB24" s="105"/>
      <c r="AC24" s="104"/>
      <c r="AD24" s="105"/>
      <c r="AE24" s="104"/>
      <c r="AF24" s="105"/>
      <c r="AG24" s="104"/>
      <c r="AH24" s="105"/>
      <c r="AI24" s="104"/>
      <c r="AJ24" s="105"/>
      <c r="AK24" s="104"/>
      <c r="AL24" s="108"/>
      <c r="AM24" s="107"/>
      <c r="AN24" s="109"/>
      <c r="AO24" s="110"/>
      <c r="AP24" s="111"/>
      <c r="AQ24" s="109"/>
      <c r="AR24" s="105"/>
      <c r="AS24" s="34" t="str">
        <f t="shared" si="7"/>
        <v/>
      </c>
      <c r="AT24" s="35"/>
      <c r="AU24" s="35"/>
      <c r="AV24" s="35"/>
      <c r="AW24" s="35"/>
      <c r="AX24" s="35"/>
      <c r="AY24" s="35"/>
      <c r="AZ24" s="3"/>
      <c r="BA24" s="3"/>
      <c r="BB24" s="3"/>
      <c r="BC24" s="3"/>
      <c r="BD24" s="3"/>
      <c r="BE24" s="3"/>
      <c r="BF24" s="3"/>
      <c r="BG24" s="3"/>
      <c r="BH24" s="3"/>
      <c r="BI24" s="3"/>
      <c r="CA24" s="36" t="str">
        <f>IF(AND($B24&gt;0,AM24="")," * No olvide digitar la variable "&amp;AM$17&amp;""&amp;". Digite CERO si no tiene",IF(AM24&gt;$B24," * La variable "&amp;AM$17&amp;""&amp;" No puede ser mayor al Total.",""))</f>
        <v/>
      </c>
      <c r="CB24" s="36" t="str">
        <f>IF(AND($B24&gt;0,AN24="")," * No olvide digitar la variable "&amp;AN$17&amp;""&amp;". Digite CERO si no tiene",IF(AN24&gt;$B24," * La variable "&amp;AN$17&amp;""&amp;" No puede ser mayor al Total.",""))</f>
        <v/>
      </c>
      <c r="CC24" s="88"/>
      <c r="CD24" s="88"/>
      <c r="CE24" s="36" t="str">
        <f>IF(AND($B24&gt;0,AQ24="")," * No olvide digitar la variable "&amp;AQ$17&amp;""&amp;" Otros Establecimientos de la Red. Digite CERO si no tiene",IF(AQ24&gt;$B24," * La variable "&amp;AQ$17&amp;""&amp;" Otros Establecimientos de la Red No puede ser mayor al Total.",""))</f>
        <v/>
      </c>
      <c r="CF24" s="36" t="str">
        <f>IF(AND($B24&gt;0,AR24="")," * No olvide digitar la variable "&amp;AR$17&amp;""&amp;". Digite CERO si no tiene",IF(AR24&gt;$B24," * La variable "&amp;AR$17&amp;""&amp;" No puede ser mayor al Total.",""))</f>
        <v/>
      </c>
      <c r="CM24" s="37">
        <f t="shared" si="6"/>
        <v>0</v>
      </c>
      <c r="CN24" s="37">
        <f t="shared" si="6"/>
        <v>0</v>
      </c>
      <c r="CO24" s="88"/>
      <c r="CP24" s="88"/>
      <c r="CQ24" s="37">
        <f t="shared" si="6"/>
        <v>0</v>
      </c>
      <c r="CR24" s="38">
        <f t="shared" si="6"/>
        <v>0</v>
      </c>
    </row>
    <row r="25" spans="1:97" ht="15" customHeight="1" x14ac:dyDescent="0.25">
      <c r="A25" s="39" t="s">
        <v>93</v>
      </c>
      <c r="B25" s="68">
        <f t="shared" si="4"/>
        <v>0</v>
      </c>
      <c r="C25" s="69">
        <f t="shared" si="5"/>
        <v>0</v>
      </c>
      <c r="D25" s="83">
        <f t="shared" si="5"/>
        <v>0</v>
      </c>
      <c r="E25" s="45"/>
      <c r="F25" s="46"/>
      <c r="G25" s="45"/>
      <c r="H25" s="46"/>
      <c r="I25" s="45"/>
      <c r="J25" s="44"/>
      <c r="K25" s="43"/>
      <c r="L25" s="46"/>
      <c r="M25" s="45"/>
      <c r="N25" s="46"/>
      <c r="O25" s="45"/>
      <c r="P25" s="46"/>
      <c r="Q25" s="45"/>
      <c r="R25" s="46"/>
      <c r="S25" s="45"/>
      <c r="T25" s="46"/>
      <c r="U25" s="45"/>
      <c r="V25" s="46"/>
      <c r="W25" s="45"/>
      <c r="X25" s="46"/>
      <c r="Y25" s="45"/>
      <c r="Z25" s="46"/>
      <c r="AA25" s="45"/>
      <c r="AB25" s="46"/>
      <c r="AC25" s="45"/>
      <c r="AD25" s="46"/>
      <c r="AE25" s="45"/>
      <c r="AF25" s="46"/>
      <c r="AG25" s="45"/>
      <c r="AH25" s="46"/>
      <c r="AI25" s="45"/>
      <c r="AJ25" s="46"/>
      <c r="AK25" s="45"/>
      <c r="AL25" s="47"/>
      <c r="AM25" s="43"/>
      <c r="AN25" s="86"/>
      <c r="AO25" s="87"/>
      <c r="AP25" s="87"/>
      <c r="AQ25" s="81"/>
      <c r="AR25" s="82"/>
      <c r="AS25" s="34" t="str">
        <f t="shared" si="7"/>
        <v/>
      </c>
      <c r="AT25" s="35"/>
      <c r="AU25" s="35"/>
      <c r="AV25" s="35"/>
      <c r="AW25" s="35"/>
      <c r="AX25" s="35"/>
      <c r="AY25" s="35"/>
      <c r="AZ25" s="3"/>
      <c r="BA25" s="3"/>
      <c r="BB25" s="3"/>
      <c r="BC25" s="3"/>
      <c r="BD25" s="3"/>
      <c r="BE25" s="3"/>
      <c r="BF25" s="3"/>
      <c r="BG25" s="3"/>
      <c r="BH25" s="3"/>
      <c r="BI25" s="3"/>
      <c r="CA25" s="36" t="str">
        <f t="shared" ref="CA25" si="13">IF(AND($B25&gt;0,AM25="")," * No olvide digitar la variable "&amp;AM$17&amp;""&amp;". Digite CERO si no tiene",IF(AM25&gt;$B25," * La variable "&amp;AM$17&amp;""&amp;" No puede ser mayor al Total.",""))</f>
        <v/>
      </c>
      <c r="CB25" s="36" t="str">
        <f>IF(AND($B25&gt;0,AN25="")," * No olvide digitar la variable "&amp;AN$17&amp;""&amp;". Digite CERO si no tiene",IF(AN25&gt;$B25," * La variable "&amp;AN$17&amp;""&amp;" No puede ser mayor al Total.",""))</f>
        <v/>
      </c>
      <c r="CC25" s="88"/>
      <c r="CD25" s="88"/>
      <c r="CE25" s="36" t="str">
        <f t="shared" ref="CE25" si="14">IF(AND($B25&gt;0,AQ25="")," * No olvide digitar la variable "&amp;AQ$17&amp;""&amp;" Otros Establecimientos de la Red. Digite CERO si no tiene",IF(AQ25&gt;$B25," * La variable "&amp;AQ$17&amp;""&amp;" Otros Establecimientos de la Red No puede ser mayor al Total.",""))</f>
        <v/>
      </c>
      <c r="CF25" s="36" t="str">
        <f t="shared" ref="CF25:CF26" si="15">IF(AND($B25&gt;0,AR25="")," * No olvide digitar la variable "&amp;AR$17&amp;""&amp;". Digite CERO si no tiene",IF(AR25&gt;$B25," * La variable "&amp;AR$17&amp;""&amp;" No puede ser mayor al Total.",""))</f>
        <v/>
      </c>
      <c r="CM25" s="37">
        <f t="shared" si="6"/>
        <v>0</v>
      </c>
      <c r="CN25" s="37">
        <f t="shared" si="6"/>
        <v>0</v>
      </c>
      <c r="CO25" s="88"/>
      <c r="CP25" s="88"/>
      <c r="CQ25" s="37">
        <f t="shared" si="6"/>
        <v>0</v>
      </c>
      <c r="CR25" s="38">
        <f t="shared" si="6"/>
        <v>0</v>
      </c>
    </row>
    <row r="26" spans="1:97" ht="15" customHeight="1" x14ac:dyDescent="0.25">
      <c r="A26" s="112" t="s">
        <v>94</v>
      </c>
      <c r="B26" s="113">
        <f t="shared" si="4"/>
        <v>0</v>
      </c>
      <c r="C26" s="114">
        <f t="shared" si="5"/>
        <v>0</v>
      </c>
      <c r="D26" s="115">
        <f t="shared" si="5"/>
        <v>0</v>
      </c>
      <c r="E26" s="116"/>
      <c r="F26" s="117"/>
      <c r="G26" s="116"/>
      <c r="H26" s="117"/>
      <c r="I26" s="116"/>
      <c r="J26" s="118"/>
      <c r="K26" s="119"/>
      <c r="L26" s="117"/>
      <c r="M26" s="116"/>
      <c r="N26" s="117"/>
      <c r="O26" s="116"/>
      <c r="P26" s="117"/>
      <c r="Q26" s="116"/>
      <c r="R26" s="117"/>
      <c r="S26" s="116"/>
      <c r="T26" s="117"/>
      <c r="U26" s="116"/>
      <c r="V26" s="117"/>
      <c r="W26" s="116"/>
      <c r="X26" s="117"/>
      <c r="Y26" s="116"/>
      <c r="Z26" s="117"/>
      <c r="AA26" s="116"/>
      <c r="AB26" s="117"/>
      <c r="AC26" s="116"/>
      <c r="AD26" s="117"/>
      <c r="AE26" s="116"/>
      <c r="AF26" s="117"/>
      <c r="AG26" s="116"/>
      <c r="AH26" s="117"/>
      <c r="AI26" s="116"/>
      <c r="AJ26" s="117"/>
      <c r="AK26" s="116"/>
      <c r="AL26" s="120"/>
      <c r="AM26" s="119"/>
      <c r="AN26" s="121"/>
      <c r="AO26" s="122"/>
      <c r="AP26" s="122"/>
      <c r="AQ26" s="99"/>
      <c r="AR26" s="100"/>
      <c r="AS26" s="34" t="str">
        <f t="shared" si="7"/>
        <v/>
      </c>
      <c r="AT26" s="35"/>
      <c r="AU26" s="35"/>
      <c r="AV26" s="35"/>
      <c r="AW26" s="35"/>
      <c r="AX26" s="35"/>
      <c r="AY26" s="35"/>
      <c r="AZ26" s="3"/>
      <c r="BA26" s="3"/>
      <c r="BB26" s="3"/>
      <c r="BC26" s="3"/>
      <c r="BD26" s="3"/>
      <c r="BE26" s="3"/>
      <c r="BF26" s="3"/>
      <c r="BG26" s="3"/>
      <c r="BH26" s="3"/>
      <c r="BI26" s="3"/>
      <c r="CA26" s="36" t="str">
        <f>IF(AND($B26&gt;0,AM26="")," * No olvide digitar la variable "&amp;AM$17&amp;""&amp;". Digite CERO si no tiene",IF(AM26&gt;$B26," * La variable "&amp;AM$17&amp;""&amp;" No puede ser mayor al Total.",""))</f>
        <v/>
      </c>
      <c r="CB26" s="36" t="str">
        <f>IF(AND($B26&gt;0,AN26="")," * No olvide digitar la variable "&amp;AN$17&amp;""&amp;". Digite CERO si no tiene",IF(AN26&gt;$B26," * La variable "&amp;AN$17&amp;""&amp;" No puede ser mayor al Total.",""))</f>
        <v/>
      </c>
      <c r="CC26" s="88"/>
      <c r="CD26" s="88"/>
      <c r="CE26" s="36" t="str">
        <f>IF(AND($B26&gt;0,AQ26="")," * No olvide digitar la variable "&amp;AQ$17&amp;""&amp;" Otros Establecimientos de la Red. Digite CERO si no tiene",IF(AQ26&gt;$B26," * La variable "&amp;AQ$17&amp;""&amp;" Otros Establecimientos de la Red No puede ser mayor al Total.",""))</f>
        <v/>
      </c>
      <c r="CF26" s="36" t="str">
        <f t="shared" si="15"/>
        <v/>
      </c>
      <c r="CM26" s="37">
        <f t="shared" si="6"/>
        <v>0</v>
      </c>
      <c r="CN26" s="37">
        <f t="shared" si="6"/>
        <v>0</v>
      </c>
      <c r="CO26" s="88"/>
      <c r="CP26" s="88"/>
      <c r="CQ26" s="37">
        <f t="shared" si="6"/>
        <v>0</v>
      </c>
      <c r="CR26" s="38">
        <f t="shared" si="6"/>
        <v>0</v>
      </c>
    </row>
    <row r="27" spans="1:97" s="5" customFormat="1" ht="18" customHeight="1" x14ac:dyDescent="0.15">
      <c r="A27" s="527" t="s">
        <v>95</v>
      </c>
      <c r="B27" s="527"/>
      <c r="C27" s="527"/>
      <c r="D27" s="527"/>
      <c r="E27" s="527"/>
      <c r="F27" s="527"/>
      <c r="G27" s="527"/>
      <c r="H27" s="527"/>
      <c r="I27" s="11"/>
      <c r="J27" s="11"/>
      <c r="K27" s="11"/>
      <c r="L27" s="11"/>
      <c r="M27" s="11"/>
      <c r="N27" s="11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4"/>
      <c r="AN27" s="12"/>
      <c r="AO27" s="125"/>
      <c r="AP27" s="125"/>
      <c r="AQ27" s="126"/>
      <c r="AR27" s="127"/>
      <c r="AS27" s="127"/>
      <c r="AT27" s="127"/>
      <c r="AU27" s="127"/>
      <c r="AV27" s="127"/>
      <c r="AW27" s="127"/>
      <c r="AX27" s="127"/>
      <c r="AY27" s="127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V27" s="12"/>
      <c r="BW27" s="12"/>
      <c r="BX27" s="128"/>
      <c r="BY27" s="128"/>
    </row>
    <row r="28" spans="1:97" ht="16.350000000000001" customHeight="1" x14ac:dyDescent="0.2">
      <c r="A28" s="528" t="s">
        <v>96</v>
      </c>
      <c r="B28" s="498" t="s">
        <v>47</v>
      </c>
      <c r="C28" s="499"/>
      <c r="D28" s="500"/>
      <c r="E28" s="507" t="s">
        <v>48</v>
      </c>
      <c r="F28" s="508"/>
      <c r="G28" s="508"/>
      <c r="H28" s="508"/>
      <c r="I28" s="508"/>
      <c r="J28" s="508"/>
      <c r="K28" s="508"/>
      <c r="L28" s="508"/>
      <c r="M28" s="508"/>
      <c r="N28" s="508"/>
      <c r="O28" s="508"/>
      <c r="P28" s="508"/>
      <c r="Q28" s="508"/>
      <c r="R28" s="508"/>
      <c r="S28" s="508"/>
      <c r="T28" s="508"/>
      <c r="U28" s="508"/>
      <c r="V28" s="508"/>
      <c r="W28" s="508"/>
      <c r="X28" s="508"/>
      <c r="Y28" s="508"/>
      <c r="Z28" s="508"/>
      <c r="AA28" s="508"/>
      <c r="AB28" s="508"/>
      <c r="AC28" s="508"/>
      <c r="AD28" s="508"/>
      <c r="AE28" s="508"/>
      <c r="AF28" s="508"/>
      <c r="AG28" s="508"/>
      <c r="AH28" s="508"/>
      <c r="AI28" s="508"/>
      <c r="AJ28" s="508"/>
      <c r="AK28" s="508"/>
      <c r="AL28" s="523"/>
      <c r="AM28" s="524" t="s">
        <v>49</v>
      </c>
      <c r="AN28" s="500" t="s">
        <v>52</v>
      </c>
      <c r="AO28" s="129"/>
      <c r="AP28" s="129"/>
      <c r="AQ28" s="34"/>
      <c r="AR28" s="35"/>
      <c r="AS28" s="35"/>
      <c r="AT28" s="35"/>
      <c r="AU28" s="35"/>
      <c r="AV28" s="35"/>
      <c r="AW28" s="35"/>
      <c r="AX28" s="35"/>
      <c r="AY28" s="35"/>
      <c r="AZ28" s="3"/>
      <c r="BA28" s="3"/>
      <c r="BB28" s="3"/>
      <c r="BC28" s="3"/>
      <c r="BD28" s="3"/>
      <c r="BE28" s="3"/>
      <c r="BF28" s="3"/>
      <c r="BG28" s="3"/>
      <c r="BH28" s="3"/>
      <c r="BI28" s="3"/>
    </row>
    <row r="29" spans="1:97" ht="16.350000000000001" customHeight="1" x14ac:dyDescent="0.2">
      <c r="A29" s="529"/>
      <c r="B29" s="501"/>
      <c r="C29" s="502"/>
      <c r="D29" s="503"/>
      <c r="E29" s="507" t="s">
        <v>97</v>
      </c>
      <c r="F29" s="509"/>
      <c r="G29" s="507" t="s">
        <v>98</v>
      </c>
      <c r="H29" s="509"/>
      <c r="I29" s="507" t="s">
        <v>99</v>
      </c>
      <c r="J29" s="509"/>
      <c r="K29" s="507" t="s">
        <v>100</v>
      </c>
      <c r="L29" s="509"/>
      <c r="M29" s="507" t="s">
        <v>101</v>
      </c>
      <c r="N29" s="509"/>
      <c r="O29" s="520" t="s">
        <v>102</v>
      </c>
      <c r="P29" s="521"/>
      <c r="Q29" s="520" t="s">
        <v>103</v>
      </c>
      <c r="R29" s="521"/>
      <c r="S29" s="520" t="s">
        <v>104</v>
      </c>
      <c r="T29" s="521"/>
      <c r="U29" s="520" t="s">
        <v>105</v>
      </c>
      <c r="V29" s="521"/>
      <c r="W29" s="520" t="s">
        <v>106</v>
      </c>
      <c r="X29" s="521"/>
      <c r="Y29" s="520" t="s">
        <v>107</v>
      </c>
      <c r="Z29" s="521"/>
      <c r="AA29" s="520" t="s">
        <v>108</v>
      </c>
      <c r="AB29" s="521"/>
      <c r="AC29" s="520" t="s">
        <v>109</v>
      </c>
      <c r="AD29" s="521"/>
      <c r="AE29" s="520" t="s">
        <v>110</v>
      </c>
      <c r="AF29" s="521"/>
      <c r="AG29" s="520" t="s">
        <v>111</v>
      </c>
      <c r="AH29" s="521"/>
      <c r="AI29" s="520" t="s">
        <v>112</v>
      </c>
      <c r="AJ29" s="521"/>
      <c r="AK29" s="520" t="s">
        <v>113</v>
      </c>
      <c r="AL29" s="522"/>
      <c r="AM29" s="525"/>
      <c r="AN29" s="506"/>
      <c r="AO29" s="129"/>
      <c r="AP29" s="129"/>
      <c r="AQ29" s="34"/>
      <c r="AR29" s="35"/>
      <c r="AS29" s="35"/>
      <c r="AT29" s="35"/>
      <c r="AU29" s="35"/>
      <c r="AV29" s="35"/>
      <c r="AW29" s="35"/>
      <c r="AX29" s="35"/>
      <c r="AY29" s="35"/>
      <c r="AZ29" s="3"/>
      <c r="BA29" s="3"/>
      <c r="BB29" s="3"/>
      <c r="BC29" s="3"/>
      <c r="BD29" s="3"/>
      <c r="BE29" s="3"/>
      <c r="BF29" s="3"/>
      <c r="BG29" s="3"/>
      <c r="BH29" s="3"/>
      <c r="BI29" s="3"/>
    </row>
    <row r="30" spans="1:97" ht="16.350000000000001" customHeight="1" x14ac:dyDescent="0.2">
      <c r="A30" s="530"/>
      <c r="B30" s="401" t="s">
        <v>74</v>
      </c>
      <c r="C30" s="23" t="s">
        <v>87</v>
      </c>
      <c r="D30" s="20" t="s">
        <v>76</v>
      </c>
      <c r="E30" s="397" t="s">
        <v>87</v>
      </c>
      <c r="F30" s="399" t="s">
        <v>76</v>
      </c>
      <c r="G30" s="397" t="s">
        <v>87</v>
      </c>
      <c r="H30" s="399" t="s">
        <v>76</v>
      </c>
      <c r="I30" s="397" t="s">
        <v>87</v>
      </c>
      <c r="J30" s="399" t="s">
        <v>76</v>
      </c>
      <c r="K30" s="397" t="s">
        <v>87</v>
      </c>
      <c r="L30" s="399" t="s">
        <v>76</v>
      </c>
      <c r="M30" s="397" t="s">
        <v>87</v>
      </c>
      <c r="N30" s="399" t="s">
        <v>76</v>
      </c>
      <c r="O30" s="397" t="s">
        <v>87</v>
      </c>
      <c r="P30" s="399" t="s">
        <v>76</v>
      </c>
      <c r="Q30" s="397" t="s">
        <v>87</v>
      </c>
      <c r="R30" s="399" t="s">
        <v>76</v>
      </c>
      <c r="S30" s="397" t="s">
        <v>87</v>
      </c>
      <c r="T30" s="399" t="s">
        <v>76</v>
      </c>
      <c r="U30" s="397" t="s">
        <v>87</v>
      </c>
      <c r="V30" s="399" t="s">
        <v>76</v>
      </c>
      <c r="W30" s="397" t="s">
        <v>87</v>
      </c>
      <c r="X30" s="399" t="s">
        <v>76</v>
      </c>
      <c r="Y30" s="397" t="s">
        <v>87</v>
      </c>
      <c r="Z30" s="399" t="s">
        <v>76</v>
      </c>
      <c r="AA30" s="397" t="s">
        <v>87</v>
      </c>
      <c r="AB30" s="399" t="s">
        <v>76</v>
      </c>
      <c r="AC30" s="397" t="s">
        <v>87</v>
      </c>
      <c r="AD30" s="399" t="s">
        <v>76</v>
      </c>
      <c r="AE30" s="397" t="s">
        <v>87</v>
      </c>
      <c r="AF30" s="399" t="s">
        <v>76</v>
      </c>
      <c r="AG30" s="397" t="s">
        <v>87</v>
      </c>
      <c r="AH30" s="399" t="s">
        <v>76</v>
      </c>
      <c r="AI30" s="397" t="s">
        <v>87</v>
      </c>
      <c r="AJ30" s="399" t="s">
        <v>76</v>
      </c>
      <c r="AK30" s="397" t="s">
        <v>87</v>
      </c>
      <c r="AL30" s="428" t="s">
        <v>76</v>
      </c>
      <c r="AM30" s="526"/>
      <c r="AN30" s="503"/>
      <c r="AO30" s="129"/>
      <c r="AP30" s="129"/>
      <c r="AQ30" s="34"/>
      <c r="AR30" s="35"/>
      <c r="AS30" s="35"/>
      <c r="AT30" s="35"/>
      <c r="AU30" s="35"/>
      <c r="AV30" s="35"/>
      <c r="AW30" s="35"/>
      <c r="AX30" s="35"/>
      <c r="AY30" s="35"/>
      <c r="AZ30" s="3"/>
      <c r="BA30" s="3"/>
      <c r="BB30" s="3"/>
      <c r="BC30" s="3"/>
      <c r="BD30" s="3"/>
      <c r="BE30" s="3"/>
      <c r="BF30" s="3"/>
      <c r="BG30" s="3"/>
      <c r="BH30" s="3"/>
      <c r="BI30" s="3"/>
    </row>
    <row r="31" spans="1:97" ht="15" customHeight="1" x14ac:dyDescent="0.2">
      <c r="A31" s="67" t="s">
        <v>114</v>
      </c>
      <c r="B31" s="130">
        <f t="shared" ref="B31:B36" si="16">SUM(C31+D31)</f>
        <v>0</v>
      </c>
      <c r="C31" s="131">
        <f t="shared" ref="C31:D36" si="17">SUM(E31+G31+I31+K31+M31+O31+Q31+S31+U31+W31+Y31+AA31+AC31+AE31+AG31+AI31+AK31)</f>
        <v>0</v>
      </c>
      <c r="D31" s="431">
        <f t="shared" si="17"/>
        <v>0</v>
      </c>
      <c r="E31" s="71"/>
      <c r="F31" s="72"/>
      <c r="G31" s="71"/>
      <c r="H31" s="72"/>
      <c r="I31" s="71"/>
      <c r="J31" s="73"/>
      <c r="K31" s="71"/>
      <c r="L31" s="73"/>
      <c r="M31" s="71"/>
      <c r="N31" s="73"/>
      <c r="O31" s="74"/>
      <c r="P31" s="73"/>
      <c r="Q31" s="74"/>
      <c r="R31" s="73"/>
      <c r="S31" s="74"/>
      <c r="T31" s="73"/>
      <c r="U31" s="74"/>
      <c r="V31" s="73"/>
      <c r="W31" s="74"/>
      <c r="X31" s="73"/>
      <c r="Y31" s="74"/>
      <c r="Z31" s="73"/>
      <c r="AA31" s="74"/>
      <c r="AB31" s="73"/>
      <c r="AC31" s="74"/>
      <c r="AD31" s="73"/>
      <c r="AE31" s="74"/>
      <c r="AF31" s="73"/>
      <c r="AG31" s="74"/>
      <c r="AH31" s="73"/>
      <c r="AI31" s="74"/>
      <c r="AJ31" s="73"/>
      <c r="AK31" s="74"/>
      <c r="AL31" s="75"/>
      <c r="AM31" s="76"/>
      <c r="AN31" s="426"/>
      <c r="AO31" s="129" t="str">
        <f>CA31&amp;CB31</f>
        <v/>
      </c>
      <c r="AP31" s="129"/>
      <c r="AQ31" s="34"/>
      <c r="AR31" s="35"/>
      <c r="AS31" s="35"/>
      <c r="AT31" s="35"/>
      <c r="AU31" s="35"/>
      <c r="AV31" s="35"/>
      <c r="AW31" s="35"/>
      <c r="AX31" s="35"/>
      <c r="AY31" s="35"/>
      <c r="AZ31" s="3"/>
      <c r="BA31" s="3"/>
      <c r="BB31" s="3"/>
      <c r="BC31" s="3"/>
      <c r="BD31" s="3"/>
      <c r="BE31" s="3"/>
      <c r="BF31" s="3"/>
      <c r="BG31" s="3"/>
      <c r="BH31" s="3"/>
      <c r="BI31" s="3"/>
      <c r="CA31" s="36" t="str">
        <f>IF(AND($B31&gt;0,AM31="")," * No olvide digitar la variable "&amp;AM$28&amp;""&amp;". Digite CERO si no tiene",IF(AM31&gt;$B31," * La variable "&amp;AM$28&amp;""&amp;" No puede ser mayor al Total.",""))</f>
        <v/>
      </c>
      <c r="CB31" s="36" t="str">
        <f>IF(AND($B31&gt;0,AN31="")," * No olvide digitar la variable "&amp;AN$28&amp;""&amp;". Digite CERO si no tiene",IF(B31&gt;AN31," * La variable "&amp;AN$28&amp;""&amp;" No puede ser menor al Total.",""))</f>
        <v/>
      </c>
      <c r="CM31" s="37">
        <f>IF(AND($B31&gt;0,AM31=""),1,IF(AM31&gt;$B31,1,0))</f>
        <v>0</v>
      </c>
      <c r="CN31" s="37">
        <f>IF(AND($B31&gt;0,AN31=""),1,IF(B31&gt;$AN31,1,0))</f>
        <v>0</v>
      </c>
    </row>
    <row r="32" spans="1:97" ht="15" customHeight="1" x14ac:dyDescent="0.2">
      <c r="A32" s="39" t="s">
        <v>115</v>
      </c>
      <c r="B32" s="68">
        <f t="shared" si="16"/>
        <v>0</v>
      </c>
      <c r="C32" s="69">
        <f t="shared" si="17"/>
        <v>0</v>
      </c>
      <c r="D32" s="83">
        <f t="shared" si="17"/>
        <v>0</v>
      </c>
      <c r="E32" s="71"/>
      <c r="F32" s="72"/>
      <c r="G32" s="71"/>
      <c r="H32" s="72"/>
      <c r="I32" s="71"/>
      <c r="J32" s="73"/>
      <c r="K32" s="71"/>
      <c r="L32" s="73"/>
      <c r="M32" s="71"/>
      <c r="N32" s="73"/>
      <c r="O32" s="74"/>
      <c r="P32" s="73"/>
      <c r="Q32" s="74"/>
      <c r="R32" s="73"/>
      <c r="S32" s="74"/>
      <c r="T32" s="73"/>
      <c r="U32" s="74"/>
      <c r="V32" s="73"/>
      <c r="W32" s="74"/>
      <c r="X32" s="73"/>
      <c r="Y32" s="74"/>
      <c r="Z32" s="73"/>
      <c r="AA32" s="74"/>
      <c r="AB32" s="73"/>
      <c r="AC32" s="74"/>
      <c r="AD32" s="73"/>
      <c r="AE32" s="74"/>
      <c r="AF32" s="73"/>
      <c r="AG32" s="74"/>
      <c r="AH32" s="73"/>
      <c r="AI32" s="74"/>
      <c r="AJ32" s="73"/>
      <c r="AK32" s="74"/>
      <c r="AL32" s="75"/>
      <c r="AM32" s="76"/>
      <c r="AN32" s="132"/>
      <c r="AO32" s="129" t="str">
        <f>CA32</f>
        <v/>
      </c>
      <c r="AP32" s="129"/>
      <c r="AQ32" s="34"/>
      <c r="AR32" s="35"/>
      <c r="AS32" s="35"/>
      <c r="AT32" s="35"/>
      <c r="AU32" s="35"/>
      <c r="AV32" s="35"/>
      <c r="AW32" s="35"/>
      <c r="AX32" s="35"/>
      <c r="AY32" s="35"/>
      <c r="AZ32" s="3"/>
      <c r="BA32" s="3"/>
      <c r="BB32" s="3"/>
      <c r="BC32" s="3"/>
      <c r="BD32" s="3"/>
      <c r="BE32" s="3"/>
      <c r="BF32" s="3"/>
      <c r="BG32" s="3"/>
      <c r="BH32" s="3"/>
      <c r="BI32" s="3"/>
      <c r="CA32" s="36" t="str">
        <f t="shared" ref="CA32:CA36" si="18">IF(AND($B32&gt;0,AM32="")," * No olvide digitar la variable "&amp;AM$28&amp;""&amp;". Digite CERO si no tiene",IF(AM32&gt;$B32," * La variable "&amp;AM$28&amp;""&amp;" No puede ser mayor al Total.",""))</f>
        <v/>
      </c>
      <c r="CM32" s="37">
        <f t="shared" ref="CM32:CM35" si="19">IF(AND($B32&gt;0,AM32=""),1,IF(AM32&gt;$B32,1,0))</f>
        <v>0</v>
      </c>
    </row>
    <row r="33" spans="1:92" ht="15" customHeight="1" x14ac:dyDescent="0.2">
      <c r="A33" s="39" t="s">
        <v>116</v>
      </c>
      <c r="B33" s="68">
        <f t="shared" si="16"/>
        <v>0</v>
      </c>
      <c r="C33" s="69">
        <f t="shared" si="17"/>
        <v>0</v>
      </c>
      <c r="D33" s="83">
        <f t="shared" si="17"/>
        <v>0</v>
      </c>
      <c r="E33" s="45"/>
      <c r="F33" s="46"/>
      <c r="G33" s="45"/>
      <c r="H33" s="46"/>
      <c r="I33" s="45"/>
      <c r="J33" s="44"/>
      <c r="K33" s="45"/>
      <c r="L33" s="44"/>
      <c r="M33" s="45"/>
      <c r="N33" s="44"/>
      <c r="O33" s="84"/>
      <c r="P33" s="44"/>
      <c r="Q33" s="84"/>
      <c r="R33" s="44"/>
      <c r="S33" s="84"/>
      <c r="T33" s="44"/>
      <c r="U33" s="84"/>
      <c r="V33" s="44"/>
      <c r="W33" s="84"/>
      <c r="X33" s="44"/>
      <c r="Y33" s="84"/>
      <c r="Z33" s="44"/>
      <c r="AA33" s="84"/>
      <c r="AB33" s="44"/>
      <c r="AC33" s="84"/>
      <c r="AD33" s="44"/>
      <c r="AE33" s="84"/>
      <c r="AF33" s="44"/>
      <c r="AG33" s="84"/>
      <c r="AH33" s="44"/>
      <c r="AI33" s="84"/>
      <c r="AJ33" s="44"/>
      <c r="AK33" s="84"/>
      <c r="AL33" s="85"/>
      <c r="AM33" s="43"/>
      <c r="AN33" s="132"/>
      <c r="AO33" s="129" t="str">
        <f t="shared" ref="AO33:AO36" si="20">CA33</f>
        <v/>
      </c>
      <c r="AP33" s="129"/>
      <c r="AQ33" s="34"/>
      <c r="AR33" s="35"/>
      <c r="AS33" s="35"/>
      <c r="AT33" s="35"/>
      <c r="AU33" s="35"/>
      <c r="AV33" s="35"/>
      <c r="AW33" s="35"/>
      <c r="AX33" s="35"/>
      <c r="AY33" s="35"/>
      <c r="AZ33" s="3"/>
      <c r="BA33" s="3"/>
      <c r="BB33" s="3"/>
      <c r="BC33" s="3"/>
      <c r="BD33" s="3"/>
      <c r="BE33" s="3"/>
      <c r="BF33" s="3"/>
      <c r="BG33" s="3"/>
      <c r="BH33" s="3"/>
      <c r="BI33" s="3"/>
      <c r="CA33" s="36" t="str">
        <f t="shared" si="18"/>
        <v/>
      </c>
      <c r="CM33" s="37">
        <f t="shared" si="19"/>
        <v>0</v>
      </c>
    </row>
    <row r="34" spans="1:92" ht="15" customHeight="1" x14ac:dyDescent="0.2">
      <c r="A34" s="39" t="s">
        <v>117</v>
      </c>
      <c r="B34" s="68">
        <f t="shared" si="16"/>
        <v>0</v>
      </c>
      <c r="C34" s="69">
        <f t="shared" si="17"/>
        <v>0</v>
      </c>
      <c r="D34" s="83">
        <f t="shared" si="17"/>
        <v>0</v>
      </c>
      <c r="E34" s="45"/>
      <c r="F34" s="46"/>
      <c r="G34" s="45"/>
      <c r="H34" s="46"/>
      <c r="I34" s="45"/>
      <c r="J34" s="44"/>
      <c r="K34" s="45"/>
      <c r="L34" s="44"/>
      <c r="M34" s="45"/>
      <c r="N34" s="44"/>
      <c r="O34" s="84"/>
      <c r="P34" s="44"/>
      <c r="Q34" s="84"/>
      <c r="R34" s="44"/>
      <c r="S34" s="84"/>
      <c r="T34" s="44"/>
      <c r="U34" s="84"/>
      <c r="V34" s="44"/>
      <c r="W34" s="84"/>
      <c r="X34" s="44"/>
      <c r="Y34" s="84"/>
      <c r="Z34" s="44"/>
      <c r="AA34" s="84"/>
      <c r="AB34" s="44"/>
      <c r="AC34" s="84"/>
      <c r="AD34" s="44"/>
      <c r="AE34" s="84"/>
      <c r="AF34" s="44"/>
      <c r="AG34" s="84"/>
      <c r="AH34" s="44"/>
      <c r="AI34" s="84"/>
      <c r="AJ34" s="44"/>
      <c r="AK34" s="84"/>
      <c r="AL34" s="85"/>
      <c r="AM34" s="43"/>
      <c r="AN34" s="132"/>
      <c r="AO34" s="129" t="str">
        <f t="shared" si="20"/>
        <v/>
      </c>
      <c r="AP34" s="129"/>
      <c r="AQ34" s="34"/>
      <c r="AR34" s="35"/>
      <c r="AS34" s="35"/>
      <c r="AT34" s="35"/>
      <c r="AU34" s="35"/>
      <c r="AV34" s="35"/>
      <c r="AW34" s="35"/>
      <c r="AX34" s="35"/>
      <c r="AY34" s="35"/>
      <c r="AZ34" s="3"/>
      <c r="BA34" s="3"/>
      <c r="BB34" s="3"/>
      <c r="BC34" s="3"/>
      <c r="BD34" s="3"/>
      <c r="BE34" s="3"/>
      <c r="BF34" s="3"/>
      <c r="BG34" s="3"/>
      <c r="BH34" s="3"/>
      <c r="BI34" s="3"/>
      <c r="CA34" s="36" t="str">
        <f t="shared" si="18"/>
        <v/>
      </c>
      <c r="CM34" s="37">
        <f t="shared" si="19"/>
        <v>0</v>
      </c>
    </row>
    <row r="35" spans="1:92" ht="15" customHeight="1" x14ac:dyDescent="0.2">
      <c r="A35" s="39" t="s">
        <v>118</v>
      </c>
      <c r="B35" s="68">
        <f t="shared" si="16"/>
        <v>0</v>
      </c>
      <c r="C35" s="69">
        <f t="shared" si="17"/>
        <v>0</v>
      </c>
      <c r="D35" s="83">
        <f t="shared" si="17"/>
        <v>0</v>
      </c>
      <c r="E35" s="45"/>
      <c r="F35" s="46"/>
      <c r="G35" s="45"/>
      <c r="H35" s="46"/>
      <c r="I35" s="45"/>
      <c r="J35" s="44"/>
      <c r="K35" s="45"/>
      <c r="L35" s="44"/>
      <c r="M35" s="45"/>
      <c r="N35" s="44"/>
      <c r="O35" s="84"/>
      <c r="P35" s="44"/>
      <c r="Q35" s="84"/>
      <c r="R35" s="44"/>
      <c r="S35" s="84"/>
      <c r="T35" s="44"/>
      <c r="U35" s="84"/>
      <c r="V35" s="44"/>
      <c r="W35" s="84"/>
      <c r="X35" s="44"/>
      <c r="Y35" s="84"/>
      <c r="Z35" s="44"/>
      <c r="AA35" s="84"/>
      <c r="AB35" s="44"/>
      <c r="AC35" s="84"/>
      <c r="AD35" s="44"/>
      <c r="AE35" s="84"/>
      <c r="AF35" s="44"/>
      <c r="AG35" s="84"/>
      <c r="AH35" s="44"/>
      <c r="AI35" s="84"/>
      <c r="AJ35" s="44"/>
      <c r="AK35" s="84"/>
      <c r="AL35" s="85"/>
      <c r="AM35" s="43"/>
      <c r="AN35" s="132"/>
      <c r="AO35" s="129" t="str">
        <f t="shared" si="20"/>
        <v/>
      </c>
      <c r="AP35" s="129"/>
      <c r="AQ35" s="34"/>
      <c r="AR35" s="35"/>
      <c r="AS35" s="35"/>
      <c r="AT35" s="35"/>
      <c r="AU35" s="35"/>
      <c r="AV35" s="35"/>
      <c r="AW35" s="35"/>
      <c r="AX35" s="35"/>
      <c r="AY35" s="35"/>
      <c r="AZ35" s="3"/>
      <c r="BA35" s="3"/>
      <c r="BB35" s="3"/>
      <c r="BC35" s="3"/>
      <c r="BD35" s="3"/>
      <c r="BE35" s="3"/>
      <c r="BF35" s="3"/>
      <c r="BG35" s="3"/>
      <c r="BH35" s="3"/>
      <c r="BI35" s="3"/>
      <c r="CA35" s="36" t="str">
        <f t="shared" si="18"/>
        <v/>
      </c>
      <c r="CM35" s="37">
        <f t="shared" si="19"/>
        <v>0</v>
      </c>
    </row>
    <row r="36" spans="1:92" ht="15" customHeight="1" x14ac:dyDescent="0.2">
      <c r="A36" s="133" t="s">
        <v>119</v>
      </c>
      <c r="B36" s="134">
        <f t="shared" si="16"/>
        <v>0</v>
      </c>
      <c r="C36" s="135">
        <f t="shared" si="17"/>
        <v>0</v>
      </c>
      <c r="D36" s="136">
        <f t="shared" si="17"/>
        <v>0</v>
      </c>
      <c r="E36" s="59"/>
      <c r="F36" s="60"/>
      <c r="G36" s="59"/>
      <c r="H36" s="60"/>
      <c r="I36" s="59"/>
      <c r="J36" s="137"/>
      <c r="K36" s="59"/>
      <c r="L36" s="137"/>
      <c r="M36" s="59"/>
      <c r="N36" s="137"/>
      <c r="O36" s="138"/>
      <c r="P36" s="137"/>
      <c r="Q36" s="138"/>
      <c r="R36" s="137"/>
      <c r="S36" s="138"/>
      <c r="T36" s="137"/>
      <c r="U36" s="138"/>
      <c r="V36" s="137"/>
      <c r="W36" s="138"/>
      <c r="X36" s="137"/>
      <c r="Y36" s="138"/>
      <c r="Z36" s="137"/>
      <c r="AA36" s="138"/>
      <c r="AB36" s="137"/>
      <c r="AC36" s="138"/>
      <c r="AD36" s="137"/>
      <c r="AE36" s="138"/>
      <c r="AF36" s="137"/>
      <c r="AG36" s="138"/>
      <c r="AH36" s="137"/>
      <c r="AI36" s="138"/>
      <c r="AJ36" s="137"/>
      <c r="AK36" s="138"/>
      <c r="AL36" s="139"/>
      <c r="AM36" s="140"/>
      <c r="AN36" s="141"/>
      <c r="AO36" s="129" t="str">
        <f t="shared" si="20"/>
        <v/>
      </c>
      <c r="AP36" s="129"/>
      <c r="AQ36" s="34"/>
      <c r="AR36" s="35"/>
      <c r="AS36" s="35"/>
      <c r="AT36" s="35"/>
      <c r="AU36" s="35"/>
      <c r="AV36" s="35"/>
      <c r="AW36" s="35"/>
      <c r="AX36" s="35"/>
      <c r="AY36" s="35"/>
      <c r="AZ36" s="3"/>
      <c r="BA36" s="3"/>
      <c r="BB36" s="3"/>
      <c r="BC36" s="3"/>
      <c r="BD36" s="3"/>
      <c r="BE36" s="3"/>
      <c r="BF36" s="3"/>
      <c r="BG36" s="3"/>
      <c r="BH36" s="3"/>
      <c r="BI36" s="3"/>
      <c r="CA36" s="36" t="str">
        <f t="shared" si="18"/>
        <v/>
      </c>
      <c r="CM36" s="37">
        <f>IF(AND($B36&gt;0,AM36=""),1,IF(AM36&gt;$B36,1,0))</f>
        <v>0</v>
      </c>
    </row>
    <row r="37" spans="1:92" s="5" customFormat="1" ht="18" customHeight="1" x14ac:dyDescent="0.15">
      <c r="A37" s="354" t="s">
        <v>120</v>
      </c>
      <c r="B37" s="142"/>
      <c r="C37" s="142"/>
      <c r="D37" s="142"/>
      <c r="E37" s="142"/>
      <c r="F37" s="142"/>
      <c r="G37" s="11"/>
      <c r="H37" s="11"/>
      <c r="I37" s="11"/>
      <c r="J37" s="11"/>
      <c r="K37" s="142"/>
      <c r="L37" s="11"/>
      <c r="M37" s="11"/>
      <c r="N37" s="11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V37" s="12"/>
      <c r="BW37" s="12"/>
      <c r="BX37" s="12"/>
      <c r="BY37" s="12"/>
    </row>
    <row r="38" spans="1:92" ht="16.350000000000001" customHeight="1" x14ac:dyDescent="0.2">
      <c r="A38" s="528" t="s">
        <v>96</v>
      </c>
      <c r="B38" s="498" t="s">
        <v>47</v>
      </c>
      <c r="C38" s="499"/>
      <c r="D38" s="500"/>
      <c r="E38" s="504" t="s">
        <v>48</v>
      </c>
      <c r="F38" s="504"/>
      <c r="G38" s="504"/>
      <c r="H38" s="504"/>
      <c r="I38" s="504"/>
      <c r="J38" s="504"/>
      <c r="K38" s="504"/>
      <c r="L38" s="504"/>
      <c r="M38" s="504"/>
      <c r="N38" s="504"/>
      <c r="O38" s="504"/>
      <c r="P38" s="504"/>
      <c r="Q38" s="504"/>
      <c r="R38" s="504"/>
      <c r="S38" s="504"/>
      <c r="T38" s="504"/>
      <c r="U38" s="504"/>
      <c r="V38" s="504"/>
      <c r="W38" s="504"/>
      <c r="X38" s="504"/>
      <c r="Y38" s="504"/>
      <c r="Z38" s="504"/>
      <c r="AA38" s="504"/>
      <c r="AB38" s="504"/>
      <c r="AC38" s="504"/>
      <c r="AD38" s="504"/>
      <c r="AE38" s="504"/>
      <c r="AF38" s="504"/>
      <c r="AG38" s="504"/>
      <c r="AH38" s="504"/>
      <c r="AI38" s="504"/>
      <c r="AJ38" s="504"/>
      <c r="AK38" s="504"/>
      <c r="AL38" s="505"/>
      <c r="AM38" s="524" t="s">
        <v>49</v>
      </c>
      <c r="AN38" s="500" t="s">
        <v>52</v>
      </c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</row>
    <row r="39" spans="1:92" ht="16.350000000000001" customHeight="1" x14ac:dyDescent="0.2">
      <c r="A39" s="529"/>
      <c r="B39" s="501"/>
      <c r="C39" s="502"/>
      <c r="D39" s="503"/>
      <c r="E39" s="504" t="s">
        <v>53</v>
      </c>
      <c r="F39" s="504"/>
      <c r="G39" s="504" t="s">
        <v>54</v>
      </c>
      <c r="H39" s="504"/>
      <c r="I39" s="504" t="s">
        <v>55</v>
      </c>
      <c r="J39" s="504"/>
      <c r="K39" s="504" t="s">
        <v>56</v>
      </c>
      <c r="L39" s="504"/>
      <c r="M39" s="504" t="s">
        <v>57</v>
      </c>
      <c r="N39" s="504"/>
      <c r="O39" s="510" t="s">
        <v>58</v>
      </c>
      <c r="P39" s="510"/>
      <c r="Q39" s="510" t="s">
        <v>59</v>
      </c>
      <c r="R39" s="510"/>
      <c r="S39" s="510" t="s">
        <v>60</v>
      </c>
      <c r="T39" s="510"/>
      <c r="U39" s="510" t="s">
        <v>61</v>
      </c>
      <c r="V39" s="510"/>
      <c r="W39" s="510" t="s">
        <v>62</v>
      </c>
      <c r="X39" s="510"/>
      <c r="Y39" s="510" t="s">
        <v>63</v>
      </c>
      <c r="Z39" s="510"/>
      <c r="AA39" s="510" t="s">
        <v>64</v>
      </c>
      <c r="AB39" s="510"/>
      <c r="AC39" s="510" t="s">
        <v>65</v>
      </c>
      <c r="AD39" s="510"/>
      <c r="AE39" s="510" t="s">
        <v>66</v>
      </c>
      <c r="AF39" s="510"/>
      <c r="AG39" s="510" t="s">
        <v>67</v>
      </c>
      <c r="AH39" s="510"/>
      <c r="AI39" s="510" t="s">
        <v>68</v>
      </c>
      <c r="AJ39" s="510"/>
      <c r="AK39" s="510" t="s">
        <v>69</v>
      </c>
      <c r="AL39" s="511"/>
      <c r="AM39" s="525"/>
      <c r="AN39" s="506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</row>
    <row r="40" spans="1:92" ht="16.350000000000001" customHeight="1" x14ac:dyDescent="0.2">
      <c r="A40" s="530"/>
      <c r="B40" s="401" t="s">
        <v>74</v>
      </c>
      <c r="C40" s="23" t="s">
        <v>87</v>
      </c>
      <c r="D40" s="20" t="s">
        <v>76</v>
      </c>
      <c r="E40" s="397" t="s">
        <v>87</v>
      </c>
      <c r="F40" s="399" t="s">
        <v>76</v>
      </c>
      <c r="G40" s="397" t="s">
        <v>87</v>
      </c>
      <c r="H40" s="399" t="s">
        <v>76</v>
      </c>
      <c r="I40" s="397" t="s">
        <v>87</v>
      </c>
      <c r="J40" s="399" t="s">
        <v>76</v>
      </c>
      <c r="K40" s="397" t="s">
        <v>87</v>
      </c>
      <c r="L40" s="399" t="s">
        <v>76</v>
      </c>
      <c r="M40" s="397" t="s">
        <v>87</v>
      </c>
      <c r="N40" s="399" t="s">
        <v>76</v>
      </c>
      <c r="O40" s="397" t="s">
        <v>87</v>
      </c>
      <c r="P40" s="399" t="s">
        <v>76</v>
      </c>
      <c r="Q40" s="397" t="s">
        <v>87</v>
      </c>
      <c r="R40" s="399" t="s">
        <v>76</v>
      </c>
      <c r="S40" s="397" t="s">
        <v>87</v>
      </c>
      <c r="T40" s="399" t="s">
        <v>76</v>
      </c>
      <c r="U40" s="397" t="s">
        <v>87</v>
      </c>
      <c r="V40" s="399" t="s">
        <v>76</v>
      </c>
      <c r="W40" s="397" t="s">
        <v>87</v>
      </c>
      <c r="X40" s="399" t="s">
        <v>76</v>
      </c>
      <c r="Y40" s="397" t="s">
        <v>87</v>
      </c>
      <c r="Z40" s="399" t="s">
        <v>76</v>
      </c>
      <c r="AA40" s="397" t="s">
        <v>87</v>
      </c>
      <c r="AB40" s="399" t="s">
        <v>76</v>
      </c>
      <c r="AC40" s="397" t="s">
        <v>87</v>
      </c>
      <c r="AD40" s="399" t="s">
        <v>76</v>
      </c>
      <c r="AE40" s="397" t="s">
        <v>87</v>
      </c>
      <c r="AF40" s="399" t="s">
        <v>76</v>
      </c>
      <c r="AG40" s="397" t="s">
        <v>87</v>
      </c>
      <c r="AH40" s="399" t="s">
        <v>76</v>
      </c>
      <c r="AI40" s="397" t="s">
        <v>87</v>
      </c>
      <c r="AJ40" s="399" t="s">
        <v>76</v>
      </c>
      <c r="AK40" s="397" t="s">
        <v>87</v>
      </c>
      <c r="AL40" s="428" t="s">
        <v>76</v>
      </c>
      <c r="AM40" s="526"/>
      <c r="AN40" s="503"/>
      <c r="AO40" s="4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</row>
    <row r="41" spans="1:92" ht="15" customHeight="1" x14ac:dyDescent="0.2">
      <c r="A41" s="67" t="s">
        <v>114</v>
      </c>
      <c r="B41" s="130">
        <f t="shared" ref="B41:B46" si="21">SUM(C41+D41)</f>
        <v>0</v>
      </c>
      <c r="C41" s="131">
        <f>SUM(E41+G41+I41+K41+M41+O41+Q41+S41+U41+W41+Y41+AA41+AC41+AE41+AG41+AI41+AK41)</f>
        <v>0</v>
      </c>
      <c r="D41" s="431">
        <f>SUM(F41+H41+J41+L41+N41+P41+R41+T41+V41+X41+Z41+AB41+AD41+AF41+AH41+AJ41+AL41)</f>
        <v>0</v>
      </c>
      <c r="E41" s="71"/>
      <c r="F41" s="72"/>
      <c r="G41" s="71"/>
      <c r="H41" s="72"/>
      <c r="I41" s="71"/>
      <c r="J41" s="73"/>
      <c r="K41" s="71"/>
      <c r="L41" s="73"/>
      <c r="M41" s="71"/>
      <c r="N41" s="73"/>
      <c r="O41" s="74"/>
      <c r="P41" s="73"/>
      <c r="Q41" s="74"/>
      <c r="R41" s="73"/>
      <c r="S41" s="74"/>
      <c r="T41" s="73"/>
      <c r="U41" s="74"/>
      <c r="V41" s="73"/>
      <c r="W41" s="74"/>
      <c r="X41" s="73"/>
      <c r="Y41" s="74"/>
      <c r="Z41" s="73"/>
      <c r="AA41" s="74"/>
      <c r="AB41" s="73"/>
      <c r="AC41" s="74"/>
      <c r="AD41" s="73"/>
      <c r="AE41" s="74"/>
      <c r="AF41" s="73"/>
      <c r="AG41" s="74"/>
      <c r="AH41" s="73"/>
      <c r="AI41" s="74"/>
      <c r="AJ41" s="73"/>
      <c r="AK41" s="74"/>
      <c r="AL41" s="75"/>
      <c r="AM41" s="76"/>
      <c r="AN41" s="426"/>
      <c r="AO41" s="143" t="str">
        <f>CA41&amp;CB41</f>
        <v/>
      </c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"/>
      <c r="BA41" s="3"/>
      <c r="BB41" s="3"/>
      <c r="BC41" s="3"/>
      <c r="BD41" s="3"/>
      <c r="BE41" s="3"/>
      <c r="BF41" s="3"/>
      <c r="BG41" s="3"/>
      <c r="BH41" s="3"/>
      <c r="BI41" s="3"/>
      <c r="CA41" s="36" t="str">
        <f>IF(AND($B41&gt;0,AM41="")," * No olvide digitar la variable "&amp;AM$38&amp;""&amp;". Digite CERO si no tiene",IF(AM41&gt;$B41," * La variable "&amp;AM$41&amp;""&amp;" No puede ser mayor al Total.",""))</f>
        <v/>
      </c>
      <c r="CB41" s="36" t="str">
        <f>IF(AND($B41&gt;0,AN41="")," * No olvide digitar la variable "&amp;AN$38&amp;""&amp;". Digite CERO si no tiene",IF(B41&gt;AN41," * La variable "&amp;AN$38&amp;""&amp;" No puede ser menor al Total.",""))</f>
        <v/>
      </c>
      <c r="CM41" s="37">
        <f>IF(AND($B41&gt;0,AM41=""),1,IF(AM41&gt;$B41,1,0))</f>
        <v>0</v>
      </c>
      <c r="CN41" s="37">
        <f>IF(AND($B41&gt;0,AN41=""),1,IF(B41&gt;$AN41,1,0))</f>
        <v>0</v>
      </c>
    </row>
    <row r="42" spans="1:92" ht="15" customHeight="1" x14ac:dyDescent="0.2">
      <c r="A42" s="39" t="s">
        <v>115</v>
      </c>
      <c r="B42" s="68">
        <f t="shared" si="21"/>
        <v>0</v>
      </c>
      <c r="C42" s="69">
        <f t="shared" ref="C42:D46" si="22">SUM(E42+G42+I42+K42+M42+O42+Q42+S42+U42+W42+Y42+AA42+AC42+AE42+AG42+AI42+AK42)</f>
        <v>0</v>
      </c>
      <c r="D42" s="83">
        <f t="shared" si="22"/>
        <v>0</v>
      </c>
      <c r="E42" s="71"/>
      <c r="F42" s="72"/>
      <c r="G42" s="71"/>
      <c r="H42" s="72"/>
      <c r="I42" s="71"/>
      <c r="J42" s="73"/>
      <c r="K42" s="71"/>
      <c r="L42" s="73"/>
      <c r="M42" s="71"/>
      <c r="N42" s="73"/>
      <c r="O42" s="74"/>
      <c r="P42" s="73"/>
      <c r="Q42" s="74"/>
      <c r="R42" s="73"/>
      <c r="S42" s="74"/>
      <c r="T42" s="73"/>
      <c r="U42" s="74"/>
      <c r="V42" s="73"/>
      <c r="W42" s="74"/>
      <c r="X42" s="73"/>
      <c r="Y42" s="74"/>
      <c r="Z42" s="73"/>
      <c r="AA42" s="74"/>
      <c r="AB42" s="73"/>
      <c r="AC42" s="74"/>
      <c r="AD42" s="73"/>
      <c r="AE42" s="74"/>
      <c r="AF42" s="73"/>
      <c r="AG42" s="74"/>
      <c r="AH42" s="73"/>
      <c r="AI42" s="74"/>
      <c r="AJ42" s="73"/>
      <c r="AK42" s="74"/>
      <c r="AL42" s="75"/>
      <c r="AM42" s="76"/>
      <c r="AN42" s="46"/>
      <c r="AO42" s="143" t="str">
        <f t="shared" ref="AO42:AO46" si="23">CA42&amp;CB42</f>
        <v/>
      </c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"/>
      <c r="BA42" s="3"/>
      <c r="BB42" s="3"/>
      <c r="BC42" s="3"/>
      <c r="BD42" s="3"/>
      <c r="BE42" s="3"/>
      <c r="BF42" s="3"/>
      <c r="BG42" s="3"/>
      <c r="BH42" s="3"/>
      <c r="BI42" s="3"/>
      <c r="CA42" s="36" t="str">
        <f t="shared" ref="CA42:CA46" si="24">IF(AND($B42&gt;0,AM42="")," * No olvide digitar la variable "&amp;AM$38&amp;""&amp;". Digite CERO si no tiene",IF(AM42&gt;$B42," * La variable "&amp;AM$41&amp;""&amp;" No puede ser mayor al Total.",""))</f>
        <v/>
      </c>
      <c r="CB42" s="36" t="str">
        <f t="shared" ref="CB42:CB46" si="25">IF(AND($B42&gt;0,AN42="")," * No olvide digitar la variable "&amp;AN$38&amp;""&amp;". Digite CERO si no tiene",IF(B42&gt;AN42," * La variable "&amp;AN$38&amp;""&amp;" No puede ser menor al Total.",""))</f>
        <v/>
      </c>
      <c r="CM42" s="37">
        <f t="shared" ref="CM42:CM45" si="26">IF(AND($B42&gt;0,AM42=""),1,IF(AM42&gt;$B42,1,0))</f>
        <v>0</v>
      </c>
      <c r="CN42" s="37">
        <f t="shared" ref="CN42:CN46" si="27">IF(AND($B42&gt;0,AN42=""),1,IF(B42&gt;$AN42,1,0))</f>
        <v>0</v>
      </c>
    </row>
    <row r="43" spans="1:92" ht="15" customHeight="1" x14ac:dyDescent="0.2">
      <c r="A43" s="39" t="s">
        <v>116</v>
      </c>
      <c r="B43" s="68">
        <f t="shared" si="21"/>
        <v>0</v>
      </c>
      <c r="C43" s="69">
        <f t="shared" si="22"/>
        <v>0</v>
      </c>
      <c r="D43" s="83">
        <f t="shared" si="22"/>
        <v>0</v>
      </c>
      <c r="E43" s="45"/>
      <c r="F43" s="46"/>
      <c r="G43" s="45"/>
      <c r="H43" s="46"/>
      <c r="I43" s="45"/>
      <c r="J43" s="44"/>
      <c r="K43" s="45"/>
      <c r="L43" s="44"/>
      <c r="M43" s="45"/>
      <c r="N43" s="44"/>
      <c r="O43" s="84"/>
      <c r="P43" s="44"/>
      <c r="Q43" s="84"/>
      <c r="R43" s="44"/>
      <c r="S43" s="84"/>
      <c r="T43" s="44"/>
      <c r="U43" s="84"/>
      <c r="V43" s="44"/>
      <c r="W43" s="84"/>
      <c r="X43" s="44"/>
      <c r="Y43" s="84"/>
      <c r="Z43" s="44"/>
      <c r="AA43" s="84"/>
      <c r="AB43" s="44"/>
      <c r="AC43" s="84"/>
      <c r="AD43" s="44"/>
      <c r="AE43" s="84"/>
      <c r="AF43" s="44"/>
      <c r="AG43" s="84"/>
      <c r="AH43" s="44"/>
      <c r="AI43" s="84"/>
      <c r="AJ43" s="44"/>
      <c r="AK43" s="84"/>
      <c r="AL43" s="85"/>
      <c r="AM43" s="43"/>
      <c r="AN43" s="46"/>
      <c r="AO43" s="143" t="str">
        <f t="shared" si="23"/>
        <v/>
      </c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"/>
      <c r="BA43" s="3"/>
      <c r="BB43" s="3"/>
      <c r="BC43" s="3"/>
      <c r="BD43" s="3"/>
      <c r="BE43" s="3"/>
      <c r="BF43" s="3"/>
      <c r="BG43" s="3"/>
      <c r="BH43" s="3"/>
      <c r="BI43" s="3"/>
      <c r="CA43" s="36" t="str">
        <f t="shared" si="24"/>
        <v/>
      </c>
      <c r="CB43" s="36" t="str">
        <f t="shared" si="25"/>
        <v/>
      </c>
      <c r="CM43" s="37">
        <f t="shared" si="26"/>
        <v>0</v>
      </c>
      <c r="CN43" s="37">
        <f t="shared" si="27"/>
        <v>0</v>
      </c>
    </row>
    <row r="44" spans="1:92" ht="15" customHeight="1" x14ac:dyDescent="0.2">
      <c r="A44" s="39" t="s">
        <v>117</v>
      </c>
      <c r="B44" s="68">
        <f t="shared" si="21"/>
        <v>0</v>
      </c>
      <c r="C44" s="69">
        <f t="shared" si="22"/>
        <v>0</v>
      </c>
      <c r="D44" s="83">
        <f t="shared" si="22"/>
        <v>0</v>
      </c>
      <c r="E44" s="45"/>
      <c r="F44" s="46"/>
      <c r="G44" s="45"/>
      <c r="H44" s="46"/>
      <c r="I44" s="45"/>
      <c r="J44" s="44"/>
      <c r="K44" s="45"/>
      <c r="L44" s="44"/>
      <c r="M44" s="45"/>
      <c r="N44" s="44"/>
      <c r="O44" s="84"/>
      <c r="P44" s="44"/>
      <c r="Q44" s="84"/>
      <c r="R44" s="44"/>
      <c r="S44" s="84"/>
      <c r="T44" s="44"/>
      <c r="U44" s="84"/>
      <c r="V44" s="44"/>
      <c r="W44" s="84"/>
      <c r="X44" s="44"/>
      <c r="Y44" s="84"/>
      <c r="Z44" s="44"/>
      <c r="AA44" s="84"/>
      <c r="AB44" s="44"/>
      <c r="AC44" s="84"/>
      <c r="AD44" s="44"/>
      <c r="AE44" s="84"/>
      <c r="AF44" s="44"/>
      <c r="AG44" s="84"/>
      <c r="AH44" s="44"/>
      <c r="AI44" s="84"/>
      <c r="AJ44" s="44"/>
      <c r="AK44" s="84"/>
      <c r="AL44" s="85"/>
      <c r="AM44" s="43"/>
      <c r="AN44" s="46"/>
      <c r="AO44" s="143" t="str">
        <f t="shared" si="23"/>
        <v/>
      </c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"/>
      <c r="BA44" s="3"/>
      <c r="BB44" s="3"/>
      <c r="BC44" s="3"/>
      <c r="BD44" s="3"/>
      <c r="BE44" s="3"/>
      <c r="BF44" s="3"/>
      <c r="BG44" s="3"/>
      <c r="BH44" s="3"/>
      <c r="BI44" s="3"/>
      <c r="CA44" s="36" t="str">
        <f t="shared" si="24"/>
        <v/>
      </c>
      <c r="CB44" s="36" t="str">
        <f t="shared" si="25"/>
        <v/>
      </c>
      <c r="CM44" s="37">
        <f t="shared" si="26"/>
        <v>0</v>
      </c>
      <c r="CN44" s="37">
        <f t="shared" si="27"/>
        <v>0</v>
      </c>
    </row>
    <row r="45" spans="1:92" ht="15" customHeight="1" x14ac:dyDescent="0.2">
      <c r="A45" s="39" t="s">
        <v>118</v>
      </c>
      <c r="B45" s="68">
        <f t="shared" si="21"/>
        <v>0</v>
      </c>
      <c r="C45" s="69">
        <f t="shared" si="22"/>
        <v>0</v>
      </c>
      <c r="D45" s="83">
        <f t="shared" si="22"/>
        <v>0</v>
      </c>
      <c r="E45" s="45"/>
      <c r="F45" s="46"/>
      <c r="G45" s="45"/>
      <c r="H45" s="46"/>
      <c r="I45" s="45"/>
      <c r="J45" s="44"/>
      <c r="K45" s="45"/>
      <c r="L45" s="44"/>
      <c r="M45" s="45"/>
      <c r="N45" s="44"/>
      <c r="O45" s="84"/>
      <c r="P45" s="44"/>
      <c r="Q45" s="84"/>
      <c r="R45" s="44"/>
      <c r="S45" s="84"/>
      <c r="T45" s="44"/>
      <c r="U45" s="84"/>
      <c r="V45" s="44"/>
      <c r="W45" s="84"/>
      <c r="X45" s="44"/>
      <c r="Y45" s="84"/>
      <c r="Z45" s="44"/>
      <c r="AA45" s="84"/>
      <c r="AB45" s="44"/>
      <c r="AC45" s="84"/>
      <c r="AD45" s="44"/>
      <c r="AE45" s="84"/>
      <c r="AF45" s="44"/>
      <c r="AG45" s="84"/>
      <c r="AH45" s="44"/>
      <c r="AI45" s="84"/>
      <c r="AJ45" s="44"/>
      <c r="AK45" s="84"/>
      <c r="AL45" s="85"/>
      <c r="AM45" s="43"/>
      <c r="AN45" s="46"/>
      <c r="AO45" s="143" t="str">
        <f t="shared" si="23"/>
        <v/>
      </c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"/>
      <c r="BA45" s="3"/>
      <c r="BB45" s="3"/>
      <c r="BC45" s="3"/>
      <c r="BD45" s="3"/>
      <c r="BE45" s="3"/>
      <c r="BF45" s="3"/>
      <c r="BG45" s="3"/>
      <c r="BH45" s="3"/>
      <c r="BI45" s="3"/>
      <c r="CA45" s="36" t="str">
        <f t="shared" si="24"/>
        <v/>
      </c>
      <c r="CB45" s="36" t="str">
        <f t="shared" si="25"/>
        <v/>
      </c>
      <c r="CM45" s="37">
        <f t="shared" si="26"/>
        <v>0</v>
      </c>
      <c r="CN45" s="37">
        <f t="shared" si="27"/>
        <v>0</v>
      </c>
    </row>
    <row r="46" spans="1:92" ht="15" customHeight="1" x14ac:dyDescent="0.2">
      <c r="A46" s="133" t="s">
        <v>119</v>
      </c>
      <c r="B46" s="134">
        <f t="shared" si="21"/>
        <v>0</v>
      </c>
      <c r="C46" s="135">
        <f t="shared" si="22"/>
        <v>0</v>
      </c>
      <c r="D46" s="136">
        <f t="shared" si="22"/>
        <v>0</v>
      </c>
      <c r="E46" s="59"/>
      <c r="F46" s="60"/>
      <c r="G46" s="59"/>
      <c r="H46" s="60"/>
      <c r="I46" s="59"/>
      <c r="J46" s="137"/>
      <c r="K46" s="59"/>
      <c r="L46" s="137"/>
      <c r="M46" s="59"/>
      <c r="N46" s="137"/>
      <c r="O46" s="138"/>
      <c r="P46" s="137"/>
      <c r="Q46" s="138"/>
      <c r="R46" s="137"/>
      <c r="S46" s="138"/>
      <c r="T46" s="137"/>
      <c r="U46" s="138"/>
      <c r="V46" s="137"/>
      <c r="W46" s="138"/>
      <c r="X46" s="137"/>
      <c r="Y46" s="138"/>
      <c r="Z46" s="137"/>
      <c r="AA46" s="138"/>
      <c r="AB46" s="137"/>
      <c r="AC46" s="138"/>
      <c r="AD46" s="137"/>
      <c r="AE46" s="138"/>
      <c r="AF46" s="137"/>
      <c r="AG46" s="138"/>
      <c r="AH46" s="137"/>
      <c r="AI46" s="138"/>
      <c r="AJ46" s="137"/>
      <c r="AK46" s="138"/>
      <c r="AL46" s="139"/>
      <c r="AM46" s="140"/>
      <c r="AN46" s="60"/>
      <c r="AO46" s="143" t="str">
        <f t="shared" si="23"/>
        <v/>
      </c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"/>
      <c r="BA46" s="3"/>
      <c r="BB46" s="3"/>
      <c r="BC46" s="3"/>
      <c r="BD46" s="3"/>
      <c r="BE46" s="3"/>
      <c r="BF46" s="3"/>
      <c r="BG46" s="3"/>
      <c r="BH46" s="3"/>
      <c r="BI46" s="3"/>
      <c r="CA46" s="36" t="str">
        <f t="shared" si="24"/>
        <v/>
      </c>
      <c r="CB46" s="36" t="str">
        <f t="shared" si="25"/>
        <v/>
      </c>
      <c r="CM46" s="37">
        <f>IF(AND($B46&gt;0,AM46=""),1,IF(AM46&gt;$B46,1,0))</f>
        <v>0</v>
      </c>
      <c r="CN46" s="37">
        <f t="shared" si="27"/>
        <v>0</v>
      </c>
    </row>
    <row r="47" spans="1:92" s="5" customFormat="1" ht="18" customHeight="1" x14ac:dyDescent="0.15">
      <c r="A47" s="142" t="s">
        <v>121</v>
      </c>
      <c r="B47" s="142"/>
      <c r="C47" s="142"/>
      <c r="D47" s="142"/>
      <c r="E47" s="142"/>
      <c r="F47" s="142"/>
      <c r="G47" s="142"/>
      <c r="H47" s="11"/>
      <c r="I47" s="11"/>
      <c r="J47" s="11"/>
      <c r="K47" s="11"/>
      <c r="L47" s="11"/>
      <c r="M47" s="11"/>
      <c r="N47" s="11"/>
      <c r="X47" s="123"/>
      <c r="Y47" s="123"/>
      <c r="Z47" s="123"/>
      <c r="AA47" s="123"/>
      <c r="AB47" s="123"/>
      <c r="AC47" s="123"/>
      <c r="AD47" s="123"/>
      <c r="AE47" s="123"/>
      <c r="AF47" s="123"/>
      <c r="AG47" s="123"/>
      <c r="AH47" s="123"/>
      <c r="AI47" s="123"/>
      <c r="AJ47" s="123"/>
      <c r="AK47" s="123"/>
      <c r="AL47" s="123"/>
      <c r="AM47" s="124"/>
      <c r="AN47" s="12"/>
      <c r="AO47" s="126"/>
      <c r="AP47" s="127"/>
      <c r="AQ47" s="127"/>
      <c r="AR47" s="127"/>
      <c r="AS47" s="127"/>
      <c r="AT47" s="127"/>
      <c r="AU47" s="127"/>
      <c r="AV47" s="127"/>
      <c r="AW47" s="127"/>
      <c r="AX47" s="127"/>
      <c r="AY47" s="127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V47" s="12"/>
      <c r="BW47" s="12"/>
      <c r="BX47" s="128"/>
      <c r="BY47" s="128"/>
    </row>
    <row r="48" spans="1:92" ht="16.350000000000001" customHeight="1" x14ac:dyDescent="0.2">
      <c r="A48" s="528" t="s">
        <v>96</v>
      </c>
      <c r="B48" s="498" t="s">
        <v>47</v>
      </c>
      <c r="C48" s="499"/>
      <c r="D48" s="500"/>
      <c r="E48" s="507" t="s">
        <v>122</v>
      </c>
      <c r="F48" s="508"/>
      <c r="G48" s="508"/>
      <c r="H48" s="508"/>
      <c r="I48" s="508"/>
      <c r="J48" s="508"/>
      <c r="K48" s="508"/>
      <c r="L48" s="508"/>
      <c r="M48" s="508"/>
      <c r="N48" s="508"/>
      <c r="O48" s="508"/>
      <c r="P48" s="508"/>
      <c r="Q48" s="508"/>
      <c r="R48" s="508"/>
      <c r="S48" s="508"/>
      <c r="T48" s="508"/>
      <c r="U48" s="508"/>
      <c r="V48" s="508"/>
      <c r="W48" s="508"/>
      <c r="X48" s="508"/>
      <c r="Y48" s="508"/>
      <c r="Z48" s="508"/>
      <c r="AA48" s="508"/>
      <c r="AB48" s="508"/>
      <c r="AC48" s="508"/>
      <c r="AD48" s="508"/>
      <c r="AE48" s="508"/>
      <c r="AF48" s="508"/>
      <c r="AG48" s="508"/>
      <c r="AH48" s="508"/>
      <c r="AI48" s="508"/>
      <c r="AJ48" s="508"/>
      <c r="AK48" s="508"/>
      <c r="AL48" s="523"/>
      <c r="AM48" s="524" t="s">
        <v>49</v>
      </c>
      <c r="AN48" s="500" t="s">
        <v>52</v>
      </c>
      <c r="AO48" s="34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"/>
      <c r="BA48" s="3"/>
      <c r="BB48" s="3"/>
      <c r="BC48" s="3"/>
      <c r="BD48" s="3"/>
      <c r="BE48" s="3"/>
      <c r="BF48" s="3"/>
      <c r="BG48" s="3"/>
      <c r="BH48" s="3"/>
      <c r="BI48" s="3"/>
    </row>
    <row r="49" spans="1:92" ht="16.350000000000001" customHeight="1" x14ac:dyDescent="0.2">
      <c r="A49" s="529"/>
      <c r="B49" s="501"/>
      <c r="C49" s="502"/>
      <c r="D49" s="503"/>
      <c r="E49" s="507" t="s">
        <v>97</v>
      </c>
      <c r="F49" s="509"/>
      <c r="G49" s="507" t="s">
        <v>98</v>
      </c>
      <c r="H49" s="509"/>
      <c r="I49" s="507" t="s">
        <v>99</v>
      </c>
      <c r="J49" s="509"/>
      <c r="K49" s="507" t="s">
        <v>100</v>
      </c>
      <c r="L49" s="509"/>
      <c r="M49" s="507" t="s">
        <v>101</v>
      </c>
      <c r="N49" s="509"/>
      <c r="O49" s="520" t="s">
        <v>102</v>
      </c>
      <c r="P49" s="521"/>
      <c r="Q49" s="520" t="s">
        <v>103</v>
      </c>
      <c r="R49" s="521"/>
      <c r="S49" s="520" t="s">
        <v>104</v>
      </c>
      <c r="T49" s="521"/>
      <c r="U49" s="520" t="s">
        <v>105</v>
      </c>
      <c r="V49" s="521"/>
      <c r="W49" s="520" t="s">
        <v>106</v>
      </c>
      <c r="X49" s="521"/>
      <c r="Y49" s="520" t="s">
        <v>107</v>
      </c>
      <c r="Z49" s="521"/>
      <c r="AA49" s="520" t="s">
        <v>108</v>
      </c>
      <c r="AB49" s="521"/>
      <c r="AC49" s="520" t="s">
        <v>109</v>
      </c>
      <c r="AD49" s="521"/>
      <c r="AE49" s="520" t="s">
        <v>110</v>
      </c>
      <c r="AF49" s="521"/>
      <c r="AG49" s="520" t="s">
        <v>111</v>
      </c>
      <c r="AH49" s="521"/>
      <c r="AI49" s="520" t="s">
        <v>112</v>
      </c>
      <c r="AJ49" s="521"/>
      <c r="AK49" s="520" t="s">
        <v>113</v>
      </c>
      <c r="AL49" s="522"/>
      <c r="AM49" s="525"/>
      <c r="AN49" s="506"/>
      <c r="AO49" s="34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"/>
      <c r="BA49" s="3"/>
      <c r="BB49" s="3"/>
      <c r="BC49" s="3"/>
      <c r="BD49" s="3"/>
      <c r="BE49" s="3"/>
      <c r="BF49" s="3"/>
      <c r="BG49" s="3"/>
      <c r="BH49" s="3"/>
      <c r="BI49" s="3"/>
    </row>
    <row r="50" spans="1:92" ht="16.350000000000001" customHeight="1" x14ac:dyDescent="0.2">
      <c r="A50" s="530"/>
      <c r="B50" s="401" t="s">
        <v>74</v>
      </c>
      <c r="C50" s="23" t="s">
        <v>87</v>
      </c>
      <c r="D50" s="20" t="s">
        <v>76</v>
      </c>
      <c r="E50" s="402" t="s">
        <v>87</v>
      </c>
      <c r="F50" s="17" t="s">
        <v>76</v>
      </c>
      <c r="G50" s="402" t="s">
        <v>87</v>
      </c>
      <c r="H50" s="403" t="s">
        <v>76</v>
      </c>
      <c r="I50" s="402" t="s">
        <v>87</v>
      </c>
      <c r="J50" s="17" t="s">
        <v>76</v>
      </c>
      <c r="K50" s="402" t="s">
        <v>87</v>
      </c>
      <c r="L50" s="17" t="s">
        <v>76</v>
      </c>
      <c r="M50" s="402" t="s">
        <v>87</v>
      </c>
      <c r="N50" s="17" t="s">
        <v>76</v>
      </c>
      <c r="O50" s="402" t="s">
        <v>87</v>
      </c>
      <c r="P50" s="17" t="s">
        <v>76</v>
      </c>
      <c r="Q50" s="402" t="s">
        <v>87</v>
      </c>
      <c r="R50" s="17" t="s">
        <v>76</v>
      </c>
      <c r="S50" s="402" t="s">
        <v>87</v>
      </c>
      <c r="T50" s="403" t="s">
        <v>76</v>
      </c>
      <c r="U50" s="402" t="s">
        <v>87</v>
      </c>
      <c r="V50" s="403" t="s">
        <v>76</v>
      </c>
      <c r="W50" s="402" t="s">
        <v>87</v>
      </c>
      <c r="X50" s="17" t="s">
        <v>76</v>
      </c>
      <c r="Y50" s="402" t="s">
        <v>87</v>
      </c>
      <c r="Z50" s="17" t="s">
        <v>76</v>
      </c>
      <c r="AA50" s="402" t="s">
        <v>87</v>
      </c>
      <c r="AB50" s="17" t="s">
        <v>76</v>
      </c>
      <c r="AC50" s="402" t="s">
        <v>87</v>
      </c>
      <c r="AD50" s="17" t="s">
        <v>76</v>
      </c>
      <c r="AE50" s="402" t="s">
        <v>87</v>
      </c>
      <c r="AF50" s="403" t="s">
        <v>76</v>
      </c>
      <c r="AG50" s="402" t="s">
        <v>87</v>
      </c>
      <c r="AH50" s="17" t="s">
        <v>76</v>
      </c>
      <c r="AI50" s="402" t="s">
        <v>87</v>
      </c>
      <c r="AJ50" s="17" t="s">
        <v>76</v>
      </c>
      <c r="AK50" s="402" t="s">
        <v>87</v>
      </c>
      <c r="AL50" s="25" t="s">
        <v>76</v>
      </c>
      <c r="AM50" s="526"/>
      <c r="AN50" s="503"/>
      <c r="AO50" s="34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"/>
      <c r="BA50" s="3"/>
      <c r="BB50" s="3"/>
      <c r="BC50" s="3"/>
      <c r="BD50" s="3"/>
      <c r="BE50" s="3"/>
      <c r="BF50" s="3"/>
      <c r="BG50" s="3"/>
      <c r="BH50" s="3"/>
      <c r="BI50" s="3"/>
    </row>
    <row r="51" spans="1:92" ht="15" customHeight="1" x14ac:dyDescent="0.2">
      <c r="A51" s="67" t="s">
        <v>114</v>
      </c>
      <c r="B51" s="130">
        <f t="shared" ref="B51:B56" si="28">SUM(C51+D51)</f>
        <v>0</v>
      </c>
      <c r="C51" s="131">
        <f t="shared" ref="C51:D56" si="29">SUM(E51+G51+I51+K51+M51+O51+Q51+S51+U51+W51+Y51+AA51+AC51+AE51+AG51+AI51+AK51)</f>
        <v>0</v>
      </c>
      <c r="D51" s="431">
        <f t="shared" si="29"/>
        <v>0</v>
      </c>
      <c r="E51" s="71"/>
      <c r="F51" s="32"/>
      <c r="G51" s="71"/>
      <c r="H51" s="72"/>
      <c r="I51" s="71"/>
      <c r="J51" s="32"/>
      <c r="K51" s="71"/>
      <c r="L51" s="32"/>
      <c r="M51" s="71"/>
      <c r="N51" s="32"/>
      <c r="O51" s="74"/>
      <c r="P51" s="32"/>
      <c r="Q51" s="74"/>
      <c r="R51" s="32"/>
      <c r="S51" s="74"/>
      <c r="T51" s="73"/>
      <c r="U51" s="74"/>
      <c r="V51" s="73"/>
      <c r="W51" s="74"/>
      <c r="X51" s="32"/>
      <c r="Y51" s="74"/>
      <c r="Z51" s="32"/>
      <c r="AA51" s="74"/>
      <c r="AB51" s="32"/>
      <c r="AC51" s="74"/>
      <c r="AD51" s="32"/>
      <c r="AE51" s="74"/>
      <c r="AF51" s="73"/>
      <c r="AG51" s="74"/>
      <c r="AH51" s="32"/>
      <c r="AI51" s="74"/>
      <c r="AJ51" s="32"/>
      <c r="AK51" s="74"/>
      <c r="AL51" s="144"/>
      <c r="AM51" s="76"/>
      <c r="AN51" s="426"/>
      <c r="AO51" s="143" t="str">
        <f t="shared" ref="AO51:AO56" si="30">CA51&amp;CB51</f>
        <v/>
      </c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"/>
      <c r="BA51" s="3"/>
      <c r="BB51" s="3"/>
      <c r="BC51" s="3"/>
      <c r="BD51" s="3"/>
      <c r="BE51" s="3"/>
      <c r="BF51" s="3"/>
      <c r="BG51" s="3"/>
      <c r="BH51" s="3"/>
      <c r="BI51" s="3"/>
      <c r="CA51" s="36" t="str">
        <f>IF(AND($B51&gt;0,AM51="")," * No olvide digitar la variable "&amp;AM$48&amp;""&amp;". Digite CERO si no tiene",IF(AM51&gt;$B51," * La variable "&amp;AM$48&amp;""&amp;" No puede ser mayor al Total.",""))</f>
        <v/>
      </c>
      <c r="CB51" s="36" t="str">
        <f>IF(AND($B51&gt;0,AN51="")," * No olvide digitar la variable "&amp;AN$48&amp;""&amp;". Digite CERO si no tiene",IF(B51&gt;AN51," * La variable "&amp;AN$48&amp;""&amp;" No puede ser menor al Total.",""))</f>
        <v/>
      </c>
      <c r="CM51" s="37">
        <f>IF(AND($B51&gt;0,AM51=""),1,IF(AM51&gt;$B51,1,0))</f>
        <v>0</v>
      </c>
      <c r="CN51" s="37">
        <f t="shared" ref="CN51:CN56" si="31">IF(AND($B51&gt;0,AN51=""),1,IF(B51&gt;$AN51,1,0))</f>
        <v>0</v>
      </c>
    </row>
    <row r="52" spans="1:92" ht="15" customHeight="1" x14ac:dyDescent="0.2">
      <c r="A52" s="39" t="s">
        <v>115</v>
      </c>
      <c r="B52" s="68">
        <f t="shared" si="28"/>
        <v>0</v>
      </c>
      <c r="C52" s="69">
        <f t="shared" si="29"/>
        <v>0</v>
      </c>
      <c r="D52" s="83">
        <f t="shared" si="29"/>
        <v>0</v>
      </c>
      <c r="E52" s="71"/>
      <c r="F52" s="72"/>
      <c r="G52" s="71"/>
      <c r="H52" s="72"/>
      <c r="I52" s="71"/>
      <c r="J52" s="73"/>
      <c r="K52" s="71"/>
      <c r="L52" s="73"/>
      <c r="M52" s="71"/>
      <c r="N52" s="73"/>
      <c r="O52" s="74"/>
      <c r="P52" s="73"/>
      <c r="Q52" s="74"/>
      <c r="R52" s="73"/>
      <c r="S52" s="74"/>
      <c r="T52" s="73"/>
      <c r="U52" s="74"/>
      <c r="V52" s="73"/>
      <c r="W52" s="74"/>
      <c r="X52" s="73"/>
      <c r="Y52" s="74"/>
      <c r="Z52" s="73"/>
      <c r="AA52" s="74"/>
      <c r="AB52" s="73"/>
      <c r="AC52" s="74"/>
      <c r="AD52" s="73"/>
      <c r="AE52" s="74"/>
      <c r="AF52" s="73"/>
      <c r="AG52" s="74"/>
      <c r="AH52" s="73"/>
      <c r="AI52" s="74"/>
      <c r="AJ52" s="73"/>
      <c r="AK52" s="74"/>
      <c r="AL52" s="75"/>
      <c r="AM52" s="76"/>
      <c r="AN52" s="46"/>
      <c r="AO52" s="143" t="str">
        <f t="shared" si="30"/>
        <v/>
      </c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"/>
      <c r="BA52" s="3"/>
      <c r="BB52" s="3"/>
      <c r="BC52" s="3"/>
      <c r="BD52" s="3"/>
      <c r="BE52" s="3"/>
      <c r="BF52" s="3"/>
      <c r="BG52" s="3"/>
      <c r="BH52" s="3"/>
      <c r="BI52" s="3"/>
      <c r="CA52" s="36" t="str">
        <f t="shared" ref="CA52:CA55" si="32">IF(AND($B52&gt;0,AM52="")," * No olvide digitar la variable "&amp;AM$48&amp;""&amp;". Digite CERO si no tiene",IF(AM52&gt;$B52," * La variable "&amp;AM$48&amp;""&amp;" No puede ser mayor al Total.",""))</f>
        <v/>
      </c>
      <c r="CB52" s="36" t="str">
        <f t="shared" ref="CB52:CB56" si="33">IF(AND($B52&gt;0,AN52="")," * No olvide digitar la variable "&amp;AN$48&amp;""&amp;". Digite CERO si no tiene",IF(B52&gt;AN52," * La variable "&amp;AN$48&amp;""&amp;" No puede ser menor al Total.",""))</f>
        <v/>
      </c>
      <c r="CM52" s="37">
        <f t="shared" ref="CM52:CM55" si="34">IF(AND($B52&gt;0,AM52=""),1,IF(AM52&gt;$B52,1,0))</f>
        <v>0</v>
      </c>
      <c r="CN52" s="37">
        <f t="shared" si="31"/>
        <v>0</v>
      </c>
    </row>
    <row r="53" spans="1:92" ht="15" customHeight="1" x14ac:dyDescent="0.2">
      <c r="A53" s="39" t="s">
        <v>116</v>
      </c>
      <c r="B53" s="68">
        <f t="shared" si="28"/>
        <v>0</v>
      </c>
      <c r="C53" s="69">
        <f t="shared" si="29"/>
        <v>0</v>
      </c>
      <c r="D53" s="83">
        <f t="shared" si="29"/>
        <v>0</v>
      </c>
      <c r="E53" s="45"/>
      <c r="F53" s="46"/>
      <c r="G53" s="45"/>
      <c r="H53" s="46"/>
      <c r="I53" s="45"/>
      <c r="J53" s="44"/>
      <c r="K53" s="45"/>
      <c r="L53" s="44"/>
      <c r="M53" s="45"/>
      <c r="N53" s="44"/>
      <c r="O53" s="84"/>
      <c r="P53" s="44"/>
      <c r="Q53" s="84"/>
      <c r="R53" s="44"/>
      <c r="S53" s="84"/>
      <c r="T53" s="44"/>
      <c r="U53" s="84"/>
      <c r="V53" s="44"/>
      <c r="W53" s="84"/>
      <c r="X53" s="44"/>
      <c r="Y53" s="84"/>
      <c r="Z53" s="44"/>
      <c r="AA53" s="84"/>
      <c r="AB53" s="44"/>
      <c r="AC53" s="84"/>
      <c r="AD53" s="44"/>
      <c r="AE53" s="84"/>
      <c r="AF53" s="44"/>
      <c r="AG53" s="84"/>
      <c r="AH53" s="44"/>
      <c r="AI53" s="84"/>
      <c r="AJ53" s="44"/>
      <c r="AK53" s="84"/>
      <c r="AL53" s="85"/>
      <c r="AM53" s="43"/>
      <c r="AN53" s="46"/>
      <c r="AO53" s="143" t="str">
        <f t="shared" si="30"/>
        <v/>
      </c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"/>
      <c r="BA53" s="3"/>
      <c r="BB53" s="3"/>
      <c r="BC53" s="3"/>
      <c r="BD53" s="3"/>
      <c r="BE53" s="3"/>
      <c r="BF53" s="3"/>
      <c r="BG53" s="3"/>
      <c r="BH53" s="3"/>
      <c r="BI53" s="3"/>
      <c r="CA53" s="36" t="str">
        <f t="shared" si="32"/>
        <v/>
      </c>
      <c r="CB53" s="36" t="str">
        <f t="shared" si="33"/>
        <v/>
      </c>
      <c r="CM53" s="37">
        <f t="shared" si="34"/>
        <v>0</v>
      </c>
      <c r="CN53" s="37">
        <f t="shared" si="31"/>
        <v>0</v>
      </c>
    </row>
    <row r="54" spans="1:92" ht="15" customHeight="1" x14ac:dyDescent="0.2">
      <c r="A54" s="39" t="s">
        <v>117</v>
      </c>
      <c r="B54" s="68">
        <f t="shared" si="28"/>
        <v>0</v>
      </c>
      <c r="C54" s="69">
        <f t="shared" si="29"/>
        <v>0</v>
      </c>
      <c r="D54" s="83">
        <f t="shared" si="29"/>
        <v>0</v>
      </c>
      <c r="E54" s="45"/>
      <c r="F54" s="46"/>
      <c r="G54" s="45"/>
      <c r="H54" s="46"/>
      <c r="I54" s="45"/>
      <c r="J54" s="44"/>
      <c r="K54" s="45"/>
      <c r="L54" s="44"/>
      <c r="M54" s="45"/>
      <c r="N54" s="44"/>
      <c r="O54" s="84"/>
      <c r="P54" s="44"/>
      <c r="Q54" s="84"/>
      <c r="R54" s="44"/>
      <c r="S54" s="84"/>
      <c r="T54" s="44"/>
      <c r="U54" s="84"/>
      <c r="V54" s="44"/>
      <c r="W54" s="84"/>
      <c r="X54" s="44"/>
      <c r="Y54" s="84"/>
      <c r="Z54" s="44"/>
      <c r="AA54" s="84"/>
      <c r="AB54" s="44"/>
      <c r="AC54" s="84"/>
      <c r="AD54" s="44"/>
      <c r="AE54" s="84"/>
      <c r="AF54" s="44"/>
      <c r="AG54" s="84"/>
      <c r="AH54" s="44"/>
      <c r="AI54" s="84"/>
      <c r="AJ54" s="44"/>
      <c r="AK54" s="84"/>
      <c r="AL54" s="85"/>
      <c r="AM54" s="43"/>
      <c r="AN54" s="46"/>
      <c r="AO54" s="143" t="str">
        <f t="shared" si="30"/>
        <v/>
      </c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"/>
      <c r="BA54" s="3"/>
      <c r="BB54" s="3"/>
      <c r="BC54" s="3"/>
      <c r="BD54" s="3"/>
      <c r="BE54" s="3"/>
      <c r="BF54" s="3"/>
      <c r="BG54" s="3"/>
      <c r="BH54" s="3"/>
      <c r="BI54" s="3"/>
      <c r="CA54" s="36" t="str">
        <f t="shared" si="32"/>
        <v/>
      </c>
      <c r="CB54" s="36" t="str">
        <f t="shared" si="33"/>
        <v/>
      </c>
      <c r="CM54" s="37">
        <f t="shared" si="34"/>
        <v>0</v>
      </c>
      <c r="CN54" s="37">
        <f t="shared" si="31"/>
        <v>0</v>
      </c>
    </row>
    <row r="55" spans="1:92" ht="15" customHeight="1" x14ac:dyDescent="0.2">
      <c r="A55" s="39" t="s">
        <v>118</v>
      </c>
      <c r="B55" s="68">
        <f t="shared" si="28"/>
        <v>0</v>
      </c>
      <c r="C55" s="69">
        <f t="shared" si="29"/>
        <v>0</v>
      </c>
      <c r="D55" s="83">
        <f t="shared" si="29"/>
        <v>0</v>
      </c>
      <c r="E55" s="45"/>
      <c r="F55" s="46"/>
      <c r="G55" s="45"/>
      <c r="H55" s="46"/>
      <c r="I55" s="45"/>
      <c r="J55" s="44"/>
      <c r="K55" s="45"/>
      <c r="L55" s="44"/>
      <c r="M55" s="45"/>
      <c r="N55" s="44"/>
      <c r="O55" s="84"/>
      <c r="P55" s="44"/>
      <c r="Q55" s="84"/>
      <c r="R55" s="44"/>
      <c r="S55" s="84"/>
      <c r="T55" s="44"/>
      <c r="U55" s="84"/>
      <c r="V55" s="44"/>
      <c r="W55" s="84"/>
      <c r="X55" s="44"/>
      <c r="Y55" s="84"/>
      <c r="Z55" s="44"/>
      <c r="AA55" s="84"/>
      <c r="AB55" s="44"/>
      <c r="AC55" s="84"/>
      <c r="AD55" s="44"/>
      <c r="AE55" s="84"/>
      <c r="AF55" s="44"/>
      <c r="AG55" s="84"/>
      <c r="AH55" s="44"/>
      <c r="AI55" s="84"/>
      <c r="AJ55" s="44"/>
      <c r="AK55" s="84"/>
      <c r="AL55" s="85"/>
      <c r="AM55" s="43"/>
      <c r="AN55" s="46"/>
      <c r="AO55" s="143" t="str">
        <f t="shared" si="30"/>
        <v/>
      </c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"/>
      <c r="BA55" s="3"/>
      <c r="BB55" s="3"/>
      <c r="BC55" s="3"/>
      <c r="BD55" s="3"/>
      <c r="BE55" s="3"/>
      <c r="BF55" s="3"/>
      <c r="BG55" s="3"/>
      <c r="BH55" s="3"/>
      <c r="BI55" s="3"/>
      <c r="CA55" s="36" t="str">
        <f t="shared" si="32"/>
        <v/>
      </c>
      <c r="CB55" s="36" t="str">
        <f t="shared" si="33"/>
        <v/>
      </c>
      <c r="CM55" s="37">
        <f t="shared" si="34"/>
        <v>0</v>
      </c>
      <c r="CN55" s="37">
        <f t="shared" si="31"/>
        <v>0</v>
      </c>
    </row>
    <row r="56" spans="1:92" ht="15" customHeight="1" x14ac:dyDescent="0.2">
      <c r="A56" s="133" t="s">
        <v>119</v>
      </c>
      <c r="B56" s="134">
        <f t="shared" si="28"/>
        <v>0</v>
      </c>
      <c r="C56" s="135">
        <f t="shared" si="29"/>
        <v>0</v>
      </c>
      <c r="D56" s="136">
        <f t="shared" si="29"/>
        <v>0</v>
      </c>
      <c r="E56" s="59"/>
      <c r="F56" s="60"/>
      <c r="G56" s="59"/>
      <c r="H56" s="60"/>
      <c r="I56" s="59"/>
      <c r="J56" s="137"/>
      <c r="K56" s="59"/>
      <c r="L56" s="137"/>
      <c r="M56" s="59"/>
      <c r="N56" s="137"/>
      <c r="O56" s="138"/>
      <c r="P56" s="137"/>
      <c r="Q56" s="138"/>
      <c r="R56" s="137"/>
      <c r="S56" s="138"/>
      <c r="T56" s="137"/>
      <c r="U56" s="138"/>
      <c r="V56" s="137"/>
      <c r="W56" s="138"/>
      <c r="X56" s="137"/>
      <c r="Y56" s="138"/>
      <c r="Z56" s="137"/>
      <c r="AA56" s="138"/>
      <c r="AB56" s="137"/>
      <c r="AC56" s="138"/>
      <c r="AD56" s="137"/>
      <c r="AE56" s="138"/>
      <c r="AF56" s="137"/>
      <c r="AG56" s="138"/>
      <c r="AH56" s="137"/>
      <c r="AI56" s="138"/>
      <c r="AJ56" s="137"/>
      <c r="AK56" s="138"/>
      <c r="AL56" s="139"/>
      <c r="AM56" s="140"/>
      <c r="AN56" s="60"/>
      <c r="AO56" s="143" t="str">
        <f t="shared" si="30"/>
        <v/>
      </c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"/>
      <c r="BA56" s="3"/>
      <c r="BB56" s="3"/>
      <c r="BC56" s="3"/>
      <c r="BD56" s="3"/>
      <c r="BE56" s="3"/>
      <c r="BF56" s="3"/>
      <c r="BG56" s="3"/>
      <c r="BH56" s="3"/>
      <c r="BI56" s="3"/>
      <c r="CA56" s="36" t="str">
        <f>IF(AND($B56&gt;0,AM56="")," * No olvide digitar la variable "&amp;AM$48&amp;""&amp;". Digite CERO si no tiene",IF(AM56&gt;$B56," * La variable "&amp;AM$48&amp;""&amp;" No puede ser mayor al Total.",""))</f>
        <v/>
      </c>
      <c r="CB56" s="36" t="str">
        <f t="shared" si="33"/>
        <v/>
      </c>
      <c r="CM56" s="37">
        <f>IF(AND($B56&gt;0,AM56=""),1,IF(AM56&gt;$B56,1,0))</f>
        <v>0</v>
      </c>
      <c r="CN56" s="37">
        <f t="shared" si="31"/>
        <v>0</v>
      </c>
    </row>
    <row r="57" spans="1:92" s="123" customFormat="1" ht="18" customHeight="1" x14ac:dyDescent="0.15">
      <c r="A57" s="145" t="s">
        <v>123</v>
      </c>
      <c r="B57" s="145"/>
      <c r="C57" s="145"/>
      <c r="D57" s="145"/>
      <c r="E57" s="145"/>
      <c r="F57" s="145"/>
      <c r="G57" s="145"/>
      <c r="H57" s="145"/>
      <c r="I57" s="145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6"/>
      <c r="AB57" s="146"/>
      <c r="AC57" s="146"/>
      <c r="AD57" s="146"/>
      <c r="AE57" s="146"/>
      <c r="AF57" s="146"/>
      <c r="AG57" s="146"/>
      <c r="AH57" s="146"/>
      <c r="AI57" s="146"/>
      <c r="AJ57" s="146"/>
      <c r="AK57" s="146"/>
      <c r="AL57" s="146"/>
      <c r="AM57" s="146"/>
      <c r="AN57" s="146"/>
      <c r="AO57" s="5"/>
      <c r="AP57" s="5"/>
      <c r="AQ57" s="5"/>
      <c r="AR57" s="12"/>
      <c r="AS57" s="12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12"/>
      <c r="BW57" s="12"/>
      <c r="BX57" s="12"/>
      <c r="BY57" s="12"/>
    </row>
    <row r="58" spans="1:92" ht="16.350000000000001" customHeight="1" x14ac:dyDescent="0.2">
      <c r="A58" s="499" t="s">
        <v>124</v>
      </c>
      <c r="B58" s="541" t="s">
        <v>6</v>
      </c>
      <c r="C58" s="542"/>
      <c r="D58" s="543"/>
      <c r="E58" s="547" t="s">
        <v>48</v>
      </c>
      <c r="F58" s="548"/>
      <c r="G58" s="548"/>
      <c r="H58" s="548"/>
      <c r="I58" s="548"/>
      <c r="J58" s="548"/>
      <c r="K58" s="548"/>
      <c r="L58" s="548"/>
      <c r="M58" s="548"/>
      <c r="N58" s="548"/>
      <c r="O58" s="548"/>
      <c r="P58" s="548"/>
      <c r="Q58" s="548"/>
      <c r="R58" s="548"/>
      <c r="S58" s="548"/>
      <c r="T58" s="548"/>
      <c r="U58" s="548"/>
      <c r="V58" s="548"/>
      <c r="W58" s="548"/>
      <c r="X58" s="548"/>
      <c r="Y58" s="548"/>
      <c r="Z58" s="548"/>
      <c r="AA58" s="548"/>
      <c r="AB58" s="548"/>
      <c r="AC58" s="548"/>
      <c r="AD58" s="548"/>
      <c r="AE58" s="548"/>
      <c r="AF58" s="548"/>
      <c r="AG58" s="548"/>
      <c r="AH58" s="548"/>
      <c r="AI58" s="548"/>
      <c r="AJ58" s="548"/>
      <c r="AK58" s="548"/>
      <c r="AL58" s="549"/>
      <c r="AM58" s="531" t="s">
        <v>125</v>
      </c>
      <c r="AN58" s="532"/>
      <c r="AO58" s="9"/>
      <c r="AP58" s="9"/>
      <c r="AQ58" s="9"/>
      <c r="AR58" s="147"/>
      <c r="AS58" s="147"/>
      <c r="AT58" s="9"/>
      <c r="BX58" s="3"/>
      <c r="BY58" s="3"/>
    </row>
    <row r="59" spans="1:92" ht="16.350000000000001" customHeight="1" x14ac:dyDescent="0.2">
      <c r="A59" s="535"/>
      <c r="B59" s="544"/>
      <c r="C59" s="545"/>
      <c r="D59" s="546"/>
      <c r="E59" s="504" t="s">
        <v>53</v>
      </c>
      <c r="F59" s="504"/>
      <c r="G59" s="504" t="s">
        <v>54</v>
      </c>
      <c r="H59" s="504"/>
      <c r="I59" s="504" t="s">
        <v>55</v>
      </c>
      <c r="J59" s="504"/>
      <c r="K59" s="504" t="s">
        <v>56</v>
      </c>
      <c r="L59" s="504"/>
      <c r="M59" s="504" t="s">
        <v>57</v>
      </c>
      <c r="N59" s="504"/>
      <c r="O59" s="510" t="s">
        <v>58</v>
      </c>
      <c r="P59" s="510"/>
      <c r="Q59" s="510" t="s">
        <v>59</v>
      </c>
      <c r="R59" s="510"/>
      <c r="S59" s="510" t="s">
        <v>60</v>
      </c>
      <c r="T59" s="510"/>
      <c r="U59" s="510" t="s">
        <v>61</v>
      </c>
      <c r="V59" s="510"/>
      <c r="W59" s="510" t="s">
        <v>62</v>
      </c>
      <c r="X59" s="510"/>
      <c r="Y59" s="510" t="s">
        <v>63</v>
      </c>
      <c r="Z59" s="510"/>
      <c r="AA59" s="510" t="s">
        <v>64</v>
      </c>
      <c r="AB59" s="510"/>
      <c r="AC59" s="510" t="s">
        <v>65</v>
      </c>
      <c r="AD59" s="510"/>
      <c r="AE59" s="510" t="s">
        <v>66</v>
      </c>
      <c r="AF59" s="510"/>
      <c r="AG59" s="510" t="s">
        <v>67</v>
      </c>
      <c r="AH59" s="510"/>
      <c r="AI59" s="510" t="s">
        <v>68</v>
      </c>
      <c r="AJ59" s="510"/>
      <c r="AK59" s="510" t="s">
        <v>69</v>
      </c>
      <c r="AL59" s="511"/>
      <c r="AM59" s="533"/>
      <c r="AN59" s="534"/>
      <c r="AO59" s="147"/>
      <c r="AP59" s="147"/>
      <c r="AQ59" s="147"/>
      <c r="AR59" s="147"/>
      <c r="AS59" s="147"/>
      <c r="AT59" s="147"/>
      <c r="AU59" s="3"/>
      <c r="AV59" s="3"/>
      <c r="AW59" s="3"/>
      <c r="AX59" s="3"/>
      <c r="AY59" s="3"/>
      <c r="AZ59" s="3"/>
      <c r="BA59" s="3"/>
      <c r="BB59" s="3"/>
      <c r="BC59" s="3"/>
      <c r="BX59" s="3"/>
      <c r="BY59" s="3"/>
    </row>
    <row r="60" spans="1:92" ht="32.1" customHeight="1" x14ac:dyDescent="0.2">
      <c r="A60" s="502"/>
      <c r="B60" s="18" t="s">
        <v>74</v>
      </c>
      <c r="C60" s="21" t="s">
        <v>75</v>
      </c>
      <c r="D60" s="399" t="s">
        <v>76</v>
      </c>
      <c r="E60" s="402" t="s">
        <v>75</v>
      </c>
      <c r="F60" s="399" t="s">
        <v>76</v>
      </c>
      <c r="G60" s="402" t="s">
        <v>75</v>
      </c>
      <c r="H60" s="399" t="s">
        <v>76</v>
      </c>
      <c r="I60" s="402" t="s">
        <v>75</v>
      </c>
      <c r="J60" s="399" t="s">
        <v>76</v>
      </c>
      <c r="K60" s="402" t="s">
        <v>75</v>
      </c>
      <c r="L60" s="399" t="s">
        <v>76</v>
      </c>
      <c r="M60" s="402" t="s">
        <v>75</v>
      </c>
      <c r="N60" s="399" t="s">
        <v>76</v>
      </c>
      <c r="O60" s="402" t="s">
        <v>75</v>
      </c>
      <c r="P60" s="399" t="s">
        <v>76</v>
      </c>
      <c r="Q60" s="402" t="s">
        <v>75</v>
      </c>
      <c r="R60" s="399" t="s">
        <v>76</v>
      </c>
      <c r="S60" s="402" t="s">
        <v>75</v>
      </c>
      <c r="T60" s="399" t="s">
        <v>76</v>
      </c>
      <c r="U60" s="402" t="s">
        <v>75</v>
      </c>
      <c r="V60" s="398" t="s">
        <v>76</v>
      </c>
      <c r="W60" s="402" t="s">
        <v>75</v>
      </c>
      <c r="X60" s="399" t="s">
        <v>76</v>
      </c>
      <c r="Y60" s="402" t="s">
        <v>75</v>
      </c>
      <c r="Z60" s="399" t="s">
        <v>76</v>
      </c>
      <c r="AA60" s="402" t="s">
        <v>75</v>
      </c>
      <c r="AB60" s="399" t="s">
        <v>76</v>
      </c>
      <c r="AC60" s="402" t="s">
        <v>75</v>
      </c>
      <c r="AD60" s="399" t="s">
        <v>76</v>
      </c>
      <c r="AE60" s="402" t="s">
        <v>75</v>
      </c>
      <c r="AF60" s="399" t="s">
        <v>76</v>
      </c>
      <c r="AG60" s="402" t="s">
        <v>75</v>
      </c>
      <c r="AH60" s="399" t="s">
        <v>76</v>
      </c>
      <c r="AI60" s="402" t="s">
        <v>75</v>
      </c>
      <c r="AJ60" s="399" t="s">
        <v>76</v>
      </c>
      <c r="AK60" s="402" t="s">
        <v>75</v>
      </c>
      <c r="AL60" s="428" t="s">
        <v>76</v>
      </c>
      <c r="AM60" s="404" t="s">
        <v>126</v>
      </c>
      <c r="AN60" s="399" t="s">
        <v>127</v>
      </c>
      <c r="AO60" s="147"/>
      <c r="AP60" s="147"/>
      <c r="AQ60" s="147"/>
      <c r="AR60" s="147"/>
      <c r="AS60" s="147"/>
      <c r="AT60" s="147"/>
      <c r="AU60" s="3"/>
      <c r="AV60" s="3"/>
      <c r="AW60" s="3"/>
      <c r="AX60" s="3"/>
      <c r="AY60" s="3"/>
      <c r="AZ60" s="3"/>
      <c r="BA60" s="3"/>
      <c r="BB60" s="3"/>
      <c r="BC60" s="3"/>
      <c r="BX60" s="3"/>
      <c r="BY60" s="3"/>
    </row>
    <row r="61" spans="1:92" ht="15" customHeight="1" x14ac:dyDescent="0.2">
      <c r="A61" s="148" t="s">
        <v>128</v>
      </c>
      <c r="B61" s="130">
        <f t="shared" ref="B61:B66" si="35">SUM(C61+D61)</f>
        <v>0</v>
      </c>
      <c r="C61" s="131">
        <f>SUM(E61+G61+I61+K61+M61+O61+Q61+S61+U61+W61+Y61+AA61+AC61+AE61+AG61+AI61+AK61)</f>
        <v>0</v>
      </c>
      <c r="D61" s="431">
        <f>SUM(F61+H61+J61+L61+N61+P61+R61+T61+V61+X61+Z61+AB61+AD61+AF61+AH61+AJ61+AL61)</f>
        <v>0</v>
      </c>
      <c r="E61" s="33"/>
      <c r="F61" s="426"/>
      <c r="G61" s="33"/>
      <c r="H61" s="32"/>
      <c r="I61" s="33"/>
      <c r="J61" s="32"/>
      <c r="K61" s="33"/>
      <c r="L61" s="32"/>
      <c r="M61" s="33"/>
      <c r="N61" s="32"/>
      <c r="O61" s="33"/>
      <c r="P61" s="32"/>
      <c r="Q61" s="33"/>
      <c r="R61" s="32"/>
      <c r="S61" s="33"/>
      <c r="T61" s="32"/>
      <c r="U61" s="33"/>
      <c r="V61" s="149"/>
      <c r="W61" s="33"/>
      <c r="X61" s="32"/>
      <c r="Y61" s="33"/>
      <c r="Z61" s="32"/>
      <c r="AA61" s="33"/>
      <c r="AB61" s="32"/>
      <c r="AC61" s="33"/>
      <c r="AD61" s="32"/>
      <c r="AE61" s="33"/>
      <c r="AF61" s="32"/>
      <c r="AG61" s="33"/>
      <c r="AH61" s="32"/>
      <c r="AI61" s="33"/>
      <c r="AJ61" s="32"/>
      <c r="AK61" s="150"/>
      <c r="AL61" s="144"/>
      <c r="AM61" s="432"/>
      <c r="AN61" s="32"/>
      <c r="AO61" s="143" t="str">
        <f t="shared" ref="AO61:AO65" si="36">CA61&amp;CB61</f>
        <v/>
      </c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"/>
      <c r="BB61" s="3"/>
      <c r="BC61" s="3"/>
      <c r="BX61" s="3"/>
      <c r="BY61" s="3"/>
      <c r="CA61" s="36" t="str">
        <f>IF(AND($B61&gt;0,AM61="")," * No olvide digitar la variable "&amp;AM$58&amp;""&amp;" Discrecional. Digite CERO si no tiene",IF(AM61&gt;$B61," * La variable "&amp;AM$58&amp;""&amp;" Discrecional No puede ser mayor al Total.",""))</f>
        <v/>
      </c>
      <c r="CB61" s="36" t="str">
        <f>IF(AND($B61&gt;0,AN61="")," * No olvide digitar la variable "&amp;AM$58&amp;""&amp;" Estructurado (ESI). Digite CERO si no tiene",IF(AN61&gt;$B61," * La variable "&amp;AM$58&amp;""&amp;" Estructurado (ESI) No puede ser mayor al Total.",""))</f>
        <v/>
      </c>
      <c r="CM61" s="37">
        <f>IF(AND($B61&gt;0,AM61=""),1,IF(AM61&gt;$B61,1,0))</f>
        <v>0</v>
      </c>
      <c r="CN61" s="37">
        <f>IF(AND($B61&gt;0,AN61=""),1,IF(AN61&gt;$B61,1,0))</f>
        <v>0</v>
      </c>
    </row>
    <row r="62" spans="1:92" ht="15" customHeight="1" x14ac:dyDescent="0.2">
      <c r="A62" s="151" t="s">
        <v>129</v>
      </c>
      <c r="B62" s="68">
        <f t="shared" si="35"/>
        <v>0</v>
      </c>
      <c r="C62" s="69">
        <f t="shared" ref="C62:D66" si="37">SUM(E62+G62+I62+K62+M62+O62+Q62+S62+U62+W62+Y62+AA62+AC62+AE62+AG62+AI62+AK62)</f>
        <v>0</v>
      </c>
      <c r="D62" s="83">
        <f t="shared" si="37"/>
        <v>0</v>
      </c>
      <c r="E62" s="45"/>
      <c r="F62" s="46"/>
      <c r="G62" s="45"/>
      <c r="H62" s="44"/>
      <c r="I62" s="45"/>
      <c r="J62" s="44"/>
      <c r="K62" s="45"/>
      <c r="L62" s="44"/>
      <c r="M62" s="45"/>
      <c r="N62" s="44"/>
      <c r="O62" s="45"/>
      <c r="P62" s="44"/>
      <c r="Q62" s="45"/>
      <c r="R62" s="44"/>
      <c r="S62" s="45"/>
      <c r="T62" s="44"/>
      <c r="U62" s="45"/>
      <c r="V62" s="152"/>
      <c r="W62" s="45"/>
      <c r="X62" s="44"/>
      <c r="Y62" s="45"/>
      <c r="Z62" s="44"/>
      <c r="AA62" s="45"/>
      <c r="AB62" s="44"/>
      <c r="AC62" s="45"/>
      <c r="AD62" s="44"/>
      <c r="AE62" s="45"/>
      <c r="AF62" s="44"/>
      <c r="AG62" s="45"/>
      <c r="AH62" s="44"/>
      <c r="AI62" s="45"/>
      <c r="AJ62" s="44"/>
      <c r="AK62" s="84"/>
      <c r="AL62" s="85"/>
      <c r="AM62" s="153"/>
      <c r="AN62" s="44"/>
      <c r="AO62" s="143" t="str">
        <f t="shared" si="36"/>
        <v/>
      </c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"/>
      <c r="BB62" s="3"/>
      <c r="BC62" s="3"/>
      <c r="BX62" s="3"/>
      <c r="BY62" s="3"/>
      <c r="CA62" s="36" t="str">
        <f t="shared" ref="CA62:CA65" si="38">IF(AND($B62&gt;0,AM62="")," * No olvide digitar la variable "&amp;AM$58&amp;""&amp;" Discrecional. Digite CERO si no tiene",IF(AM62&gt;$B62," * La variable "&amp;AM$58&amp;""&amp;" Discrecional No puede ser mayor al Total.",""))</f>
        <v/>
      </c>
      <c r="CB62" s="36" t="str">
        <f t="shared" ref="CB62:CB65" si="39">IF(AND($B62&gt;0,AN62="")," * No olvide digitar la variable "&amp;AM$58&amp;""&amp;" Estructurado (ESI). Digite CERO si no tiene",IF(AN62&gt;$B62," * La variable "&amp;AM$58&amp;""&amp;" Estructurado (ESI) No puede ser mayor al Total.",""))</f>
        <v/>
      </c>
      <c r="CM62" s="37">
        <f t="shared" ref="CM62:CN65" si="40">IF(AND($B62&gt;0,AM62=""),1,IF(AM62&gt;$B62,1,0))</f>
        <v>0</v>
      </c>
      <c r="CN62" s="37">
        <f t="shared" si="40"/>
        <v>0</v>
      </c>
    </row>
    <row r="63" spans="1:92" ht="15" customHeight="1" x14ac:dyDescent="0.2">
      <c r="A63" s="151" t="s">
        <v>130</v>
      </c>
      <c r="B63" s="68">
        <f t="shared" si="35"/>
        <v>0</v>
      </c>
      <c r="C63" s="69">
        <f t="shared" si="37"/>
        <v>0</v>
      </c>
      <c r="D63" s="83">
        <f t="shared" si="37"/>
        <v>0</v>
      </c>
      <c r="E63" s="45"/>
      <c r="F63" s="46"/>
      <c r="G63" s="45"/>
      <c r="H63" s="44"/>
      <c r="I63" s="45"/>
      <c r="J63" s="44"/>
      <c r="K63" s="45"/>
      <c r="L63" s="44"/>
      <c r="M63" s="45"/>
      <c r="N63" s="44"/>
      <c r="O63" s="45"/>
      <c r="P63" s="44"/>
      <c r="Q63" s="45"/>
      <c r="R63" s="44"/>
      <c r="S63" s="45"/>
      <c r="T63" s="44"/>
      <c r="U63" s="45"/>
      <c r="V63" s="152"/>
      <c r="W63" s="45"/>
      <c r="X63" s="44"/>
      <c r="Y63" s="45"/>
      <c r="Z63" s="44"/>
      <c r="AA63" s="45"/>
      <c r="AB63" s="44"/>
      <c r="AC63" s="45"/>
      <c r="AD63" s="44"/>
      <c r="AE63" s="45"/>
      <c r="AF63" s="44"/>
      <c r="AG63" s="45"/>
      <c r="AH63" s="44"/>
      <c r="AI63" s="45"/>
      <c r="AJ63" s="44"/>
      <c r="AK63" s="84"/>
      <c r="AL63" s="85"/>
      <c r="AM63" s="153"/>
      <c r="AN63" s="44"/>
      <c r="AO63" s="143" t="str">
        <f t="shared" si="36"/>
        <v/>
      </c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"/>
      <c r="BB63" s="3"/>
      <c r="BC63" s="3"/>
      <c r="BX63" s="3"/>
      <c r="BY63" s="3"/>
      <c r="CA63" s="36" t="str">
        <f t="shared" si="38"/>
        <v/>
      </c>
      <c r="CB63" s="36" t="str">
        <f t="shared" si="39"/>
        <v/>
      </c>
      <c r="CM63" s="37">
        <f t="shared" si="40"/>
        <v>0</v>
      </c>
      <c r="CN63" s="37">
        <f t="shared" si="40"/>
        <v>0</v>
      </c>
    </row>
    <row r="64" spans="1:92" ht="15" customHeight="1" x14ac:dyDescent="0.2">
      <c r="A64" s="151" t="s">
        <v>131</v>
      </c>
      <c r="B64" s="68">
        <f t="shared" si="35"/>
        <v>0</v>
      </c>
      <c r="C64" s="69">
        <f t="shared" si="37"/>
        <v>0</v>
      </c>
      <c r="D64" s="83">
        <f t="shared" si="37"/>
        <v>0</v>
      </c>
      <c r="E64" s="45"/>
      <c r="F64" s="46"/>
      <c r="G64" s="45"/>
      <c r="H64" s="44"/>
      <c r="I64" s="45"/>
      <c r="J64" s="44"/>
      <c r="K64" s="45"/>
      <c r="L64" s="44"/>
      <c r="M64" s="45"/>
      <c r="N64" s="44"/>
      <c r="O64" s="45"/>
      <c r="P64" s="44"/>
      <c r="Q64" s="45"/>
      <c r="R64" s="44"/>
      <c r="S64" s="45"/>
      <c r="T64" s="44"/>
      <c r="U64" s="45"/>
      <c r="V64" s="152"/>
      <c r="W64" s="45"/>
      <c r="X64" s="44"/>
      <c r="Y64" s="45"/>
      <c r="Z64" s="44"/>
      <c r="AA64" s="45"/>
      <c r="AB64" s="44"/>
      <c r="AC64" s="45"/>
      <c r="AD64" s="44"/>
      <c r="AE64" s="45"/>
      <c r="AF64" s="44"/>
      <c r="AG64" s="45"/>
      <c r="AH64" s="44"/>
      <c r="AI64" s="45"/>
      <c r="AJ64" s="44"/>
      <c r="AK64" s="84"/>
      <c r="AL64" s="85"/>
      <c r="AM64" s="153"/>
      <c r="AN64" s="44"/>
      <c r="AO64" s="143" t="str">
        <f t="shared" si="36"/>
        <v/>
      </c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"/>
      <c r="BB64" s="3"/>
      <c r="BC64" s="3"/>
      <c r="BX64" s="3"/>
      <c r="BY64" s="3"/>
      <c r="CA64" s="36" t="str">
        <f t="shared" si="38"/>
        <v/>
      </c>
      <c r="CB64" s="36" t="str">
        <f t="shared" si="39"/>
        <v/>
      </c>
      <c r="CM64" s="37">
        <f t="shared" si="40"/>
        <v>0</v>
      </c>
      <c r="CN64" s="37">
        <f t="shared" si="40"/>
        <v>0</v>
      </c>
    </row>
    <row r="65" spans="1:95" ht="15" customHeight="1" x14ac:dyDescent="0.2">
      <c r="A65" s="154" t="s">
        <v>132</v>
      </c>
      <c r="B65" s="155">
        <f t="shared" si="35"/>
        <v>0</v>
      </c>
      <c r="C65" s="91">
        <f t="shared" si="37"/>
        <v>0</v>
      </c>
      <c r="D65" s="92">
        <f t="shared" si="37"/>
        <v>0</v>
      </c>
      <c r="E65" s="93"/>
      <c r="F65" s="94"/>
      <c r="G65" s="93"/>
      <c r="H65" s="95"/>
      <c r="I65" s="93"/>
      <c r="J65" s="95"/>
      <c r="K65" s="93"/>
      <c r="L65" s="95"/>
      <c r="M65" s="93"/>
      <c r="N65" s="95"/>
      <c r="O65" s="93"/>
      <c r="P65" s="95"/>
      <c r="Q65" s="93"/>
      <c r="R65" s="95"/>
      <c r="S65" s="93"/>
      <c r="T65" s="95"/>
      <c r="U65" s="93"/>
      <c r="V65" s="156"/>
      <c r="W65" s="93"/>
      <c r="X65" s="95"/>
      <c r="Y65" s="93"/>
      <c r="Z65" s="95"/>
      <c r="AA65" s="93"/>
      <c r="AB65" s="95"/>
      <c r="AC65" s="93"/>
      <c r="AD65" s="95"/>
      <c r="AE65" s="93"/>
      <c r="AF65" s="95"/>
      <c r="AG65" s="93"/>
      <c r="AH65" s="95"/>
      <c r="AI65" s="93"/>
      <c r="AJ65" s="95"/>
      <c r="AK65" s="157"/>
      <c r="AL65" s="158"/>
      <c r="AM65" s="159"/>
      <c r="AN65" s="95"/>
      <c r="AO65" s="143" t="str">
        <f t="shared" si="36"/>
        <v/>
      </c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"/>
      <c r="BB65" s="3"/>
      <c r="BC65" s="3"/>
      <c r="BX65" s="3"/>
      <c r="BY65" s="3"/>
      <c r="CA65" s="36" t="str">
        <f t="shared" si="38"/>
        <v/>
      </c>
      <c r="CB65" s="36" t="str">
        <f t="shared" si="39"/>
        <v/>
      </c>
      <c r="CM65" s="37">
        <f t="shared" si="40"/>
        <v>0</v>
      </c>
      <c r="CN65" s="37">
        <f t="shared" si="40"/>
        <v>0</v>
      </c>
    </row>
    <row r="66" spans="1:95" ht="15" customHeight="1" x14ac:dyDescent="0.2">
      <c r="A66" s="160" t="s">
        <v>133</v>
      </c>
      <c r="B66" s="134">
        <f t="shared" si="35"/>
        <v>0</v>
      </c>
      <c r="C66" s="135">
        <f t="shared" si="37"/>
        <v>0</v>
      </c>
      <c r="D66" s="136">
        <f t="shared" si="37"/>
        <v>0</v>
      </c>
      <c r="E66" s="59"/>
      <c r="F66" s="60"/>
      <c r="G66" s="59"/>
      <c r="H66" s="137"/>
      <c r="I66" s="59"/>
      <c r="J66" s="137"/>
      <c r="K66" s="59"/>
      <c r="L66" s="137"/>
      <c r="M66" s="59"/>
      <c r="N66" s="137"/>
      <c r="O66" s="59"/>
      <c r="P66" s="137"/>
      <c r="Q66" s="59"/>
      <c r="R66" s="137"/>
      <c r="S66" s="59"/>
      <c r="T66" s="137"/>
      <c r="U66" s="59"/>
      <c r="V66" s="161"/>
      <c r="W66" s="59"/>
      <c r="X66" s="137"/>
      <c r="Y66" s="59"/>
      <c r="Z66" s="137"/>
      <c r="AA66" s="59"/>
      <c r="AB66" s="137"/>
      <c r="AC66" s="59"/>
      <c r="AD66" s="137"/>
      <c r="AE66" s="59"/>
      <c r="AF66" s="137"/>
      <c r="AG66" s="59"/>
      <c r="AH66" s="137"/>
      <c r="AI66" s="59"/>
      <c r="AJ66" s="137"/>
      <c r="AK66" s="138"/>
      <c r="AL66" s="139"/>
      <c r="AM66" s="62"/>
      <c r="AN66" s="162"/>
      <c r="AO66" s="163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"/>
      <c r="BB66" s="3"/>
      <c r="BC66" s="3"/>
      <c r="BX66" s="3"/>
      <c r="BY66" s="3"/>
      <c r="CA66" s="88"/>
      <c r="CB66" s="88"/>
      <c r="CC66" s="123"/>
      <c r="CD66" s="123"/>
      <c r="CE66" s="123"/>
      <c r="CF66" s="123"/>
      <c r="CG66" s="123"/>
      <c r="CH66" s="123"/>
      <c r="CI66" s="123"/>
      <c r="CJ66" s="123"/>
      <c r="CK66" s="123"/>
      <c r="CL66" s="123"/>
      <c r="CM66" s="88"/>
      <c r="CN66" s="88"/>
    </row>
    <row r="67" spans="1:95" ht="15" customHeight="1" x14ac:dyDescent="0.2">
      <c r="A67" s="397" t="s">
        <v>6</v>
      </c>
      <c r="B67" s="405">
        <f t="shared" ref="B67:AL67" si="41">SUM(B61:B66)</f>
        <v>0</v>
      </c>
      <c r="C67" s="433">
        <f t="shared" si="41"/>
        <v>0</v>
      </c>
      <c r="D67" s="406">
        <f t="shared" si="41"/>
        <v>0</v>
      </c>
      <c r="E67" s="407">
        <f t="shared" si="41"/>
        <v>0</v>
      </c>
      <c r="F67" s="408">
        <f t="shared" si="41"/>
        <v>0</v>
      </c>
      <c r="G67" s="407">
        <f t="shared" si="41"/>
        <v>0</v>
      </c>
      <c r="H67" s="409">
        <f t="shared" si="41"/>
        <v>0</v>
      </c>
      <c r="I67" s="407">
        <f t="shared" si="41"/>
        <v>0</v>
      </c>
      <c r="J67" s="409">
        <f t="shared" si="41"/>
        <v>0</v>
      </c>
      <c r="K67" s="407">
        <f t="shared" si="41"/>
        <v>0</v>
      </c>
      <c r="L67" s="409">
        <f t="shared" si="41"/>
        <v>0</v>
      </c>
      <c r="M67" s="407">
        <f t="shared" si="41"/>
        <v>0</v>
      </c>
      <c r="N67" s="409">
        <f t="shared" si="41"/>
        <v>0</v>
      </c>
      <c r="O67" s="407">
        <f t="shared" si="41"/>
        <v>0</v>
      </c>
      <c r="P67" s="409">
        <f t="shared" si="41"/>
        <v>0</v>
      </c>
      <c r="Q67" s="407">
        <f t="shared" si="41"/>
        <v>0</v>
      </c>
      <c r="R67" s="409">
        <f t="shared" si="41"/>
        <v>0</v>
      </c>
      <c r="S67" s="407">
        <f t="shared" si="41"/>
        <v>0</v>
      </c>
      <c r="T67" s="409">
        <f t="shared" si="41"/>
        <v>0</v>
      </c>
      <c r="U67" s="410">
        <f t="shared" si="41"/>
        <v>0</v>
      </c>
      <c r="V67" s="434">
        <f t="shared" si="41"/>
        <v>0</v>
      </c>
      <c r="W67" s="407">
        <f t="shared" si="41"/>
        <v>0</v>
      </c>
      <c r="X67" s="409">
        <f t="shared" si="41"/>
        <v>0</v>
      </c>
      <c r="Y67" s="407">
        <f t="shared" si="41"/>
        <v>0</v>
      </c>
      <c r="Z67" s="409">
        <f t="shared" si="41"/>
        <v>0</v>
      </c>
      <c r="AA67" s="407">
        <f t="shared" si="41"/>
        <v>0</v>
      </c>
      <c r="AB67" s="409">
        <f t="shared" si="41"/>
        <v>0</v>
      </c>
      <c r="AC67" s="407">
        <f t="shared" si="41"/>
        <v>0</v>
      </c>
      <c r="AD67" s="409">
        <f t="shared" si="41"/>
        <v>0</v>
      </c>
      <c r="AE67" s="407">
        <f t="shared" si="41"/>
        <v>0</v>
      </c>
      <c r="AF67" s="409">
        <f t="shared" si="41"/>
        <v>0</v>
      </c>
      <c r="AG67" s="407">
        <f t="shared" si="41"/>
        <v>0</v>
      </c>
      <c r="AH67" s="409">
        <f t="shared" si="41"/>
        <v>0</v>
      </c>
      <c r="AI67" s="407">
        <f t="shared" si="41"/>
        <v>0</v>
      </c>
      <c r="AJ67" s="409">
        <f t="shared" si="41"/>
        <v>0</v>
      </c>
      <c r="AK67" s="411">
        <f t="shared" si="41"/>
        <v>0</v>
      </c>
      <c r="AL67" s="360">
        <f t="shared" si="41"/>
        <v>0</v>
      </c>
      <c r="AM67" s="412">
        <f>SUM(AM61:AM65)</f>
        <v>0</v>
      </c>
      <c r="AN67" s="409">
        <f>SUM(AN61:AN65)</f>
        <v>0</v>
      </c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9"/>
      <c r="BE67" s="9"/>
      <c r="BX67" s="3"/>
      <c r="BY67" s="3"/>
      <c r="CA67" s="79"/>
      <c r="CB67" s="79"/>
      <c r="CC67" s="123"/>
      <c r="CD67" s="123"/>
      <c r="CE67" s="123"/>
      <c r="CF67" s="123"/>
      <c r="CG67" s="123"/>
      <c r="CH67" s="123"/>
      <c r="CI67" s="123"/>
      <c r="CJ67" s="123"/>
      <c r="CK67" s="123"/>
      <c r="CL67" s="123"/>
      <c r="CM67" s="79"/>
      <c r="CN67" s="79"/>
    </row>
    <row r="68" spans="1:95" s="79" customFormat="1" ht="18" customHeight="1" x14ac:dyDescent="0.2">
      <c r="A68" s="145" t="s">
        <v>134</v>
      </c>
      <c r="B68" s="145"/>
      <c r="C68" s="145"/>
      <c r="D68" s="145"/>
      <c r="E68" s="145"/>
      <c r="F68" s="145"/>
      <c r="G68" s="145"/>
      <c r="H68" s="145"/>
      <c r="I68" s="145"/>
      <c r="J68" s="164"/>
      <c r="K68" s="164"/>
      <c r="L68" s="164"/>
      <c r="M68" s="164"/>
      <c r="N68" s="164"/>
      <c r="O68" s="164"/>
      <c r="P68" s="164"/>
      <c r="Q68" s="164"/>
      <c r="R68" s="164"/>
      <c r="S68" s="164"/>
      <c r="T68" s="164"/>
      <c r="U68" s="164"/>
      <c r="V68" s="164"/>
      <c r="W68" s="164"/>
      <c r="X68" s="164"/>
      <c r="Y68" s="164"/>
      <c r="Z68" s="164"/>
      <c r="AA68" s="164"/>
      <c r="AB68" s="164"/>
      <c r="AC68" s="164"/>
      <c r="AD68" s="164"/>
      <c r="AE68" s="164"/>
      <c r="AF68" s="164"/>
      <c r="AG68" s="164"/>
      <c r="AH68" s="164"/>
      <c r="AI68" s="164"/>
      <c r="AJ68" s="164"/>
      <c r="AK68" s="164"/>
      <c r="AL68" s="164"/>
      <c r="AM68" s="164"/>
      <c r="AN68" s="164"/>
    </row>
    <row r="69" spans="1:95" customFormat="1" ht="15" x14ac:dyDescent="0.25">
      <c r="A69" s="499" t="s">
        <v>124</v>
      </c>
      <c r="B69" s="528" t="s">
        <v>6</v>
      </c>
      <c r="C69" s="536"/>
      <c r="D69" s="537"/>
      <c r="E69" s="520" t="s">
        <v>135</v>
      </c>
      <c r="F69" s="540"/>
      <c r="G69" s="540"/>
      <c r="H69" s="540"/>
      <c r="I69" s="540"/>
      <c r="J69" s="540"/>
      <c r="K69" s="540"/>
      <c r="L69" s="540"/>
      <c r="M69" s="540"/>
      <c r="N69" s="540"/>
      <c r="O69" s="540"/>
      <c r="P69" s="540"/>
      <c r="Q69" s="540"/>
      <c r="R69" s="540"/>
      <c r="S69" s="540"/>
      <c r="T69" s="540"/>
      <c r="U69" s="540"/>
      <c r="V69" s="540"/>
      <c r="W69" s="540"/>
      <c r="X69" s="540"/>
      <c r="Y69" s="540"/>
      <c r="Z69" s="540"/>
      <c r="AA69" s="540"/>
      <c r="AB69" s="540"/>
      <c r="AC69" s="540"/>
      <c r="AD69" s="540"/>
      <c r="AE69" s="540"/>
      <c r="AF69" s="540"/>
      <c r="AG69" s="540"/>
      <c r="AH69" s="540"/>
      <c r="AI69" s="540"/>
      <c r="AJ69" s="540"/>
      <c r="AK69" s="540"/>
      <c r="AL69" s="521"/>
      <c r="CA69" s="79"/>
      <c r="CB69" s="79"/>
      <c r="CC69" s="79"/>
      <c r="CD69" s="79"/>
      <c r="CE69" s="79"/>
      <c r="CF69" s="79"/>
      <c r="CG69" s="79"/>
      <c r="CH69" s="79"/>
      <c r="CI69" s="79"/>
      <c r="CJ69" s="79"/>
      <c r="CK69" s="79"/>
      <c r="CL69" s="79"/>
      <c r="CM69" s="79"/>
      <c r="CN69" s="79"/>
      <c r="CO69" s="79"/>
      <c r="CP69" s="79"/>
      <c r="CQ69" s="79"/>
    </row>
    <row r="70" spans="1:95" customFormat="1" ht="15" x14ac:dyDescent="0.25">
      <c r="A70" s="535"/>
      <c r="B70" s="530"/>
      <c r="C70" s="538"/>
      <c r="D70" s="539"/>
      <c r="E70" s="507" t="s">
        <v>53</v>
      </c>
      <c r="F70" s="509"/>
      <c r="G70" s="507" t="s">
        <v>54</v>
      </c>
      <c r="H70" s="509"/>
      <c r="I70" s="507" t="s">
        <v>55</v>
      </c>
      <c r="J70" s="509"/>
      <c r="K70" s="507" t="s">
        <v>56</v>
      </c>
      <c r="L70" s="509"/>
      <c r="M70" s="507" t="s">
        <v>57</v>
      </c>
      <c r="N70" s="509"/>
      <c r="O70" s="520" t="s">
        <v>58</v>
      </c>
      <c r="P70" s="521"/>
      <c r="Q70" s="520" t="s">
        <v>59</v>
      </c>
      <c r="R70" s="521"/>
      <c r="S70" s="520" t="s">
        <v>60</v>
      </c>
      <c r="T70" s="521"/>
      <c r="U70" s="520" t="s">
        <v>61</v>
      </c>
      <c r="V70" s="521"/>
      <c r="W70" s="520" t="s">
        <v>62</v>
      </c>
      <c r="X70" s="521"/>
      <c r="Y70" s="520" t="s">
        <v>63</v>
      </c>
      <c r="Z70" s="521"/>
      <c r="AA70" s="520" t="s">
        <v>64</v>
      </c>
      <c r="AB70" s="521"/>
      <c r="AC70" s="520" t="s">
        <v>65</v>
      </c>
      <c r="AD70" s="521"/>
      <c r="AE70" s="520" t="s">
        <v>66</v>
      </c>
      <c r="AF70" s="521"/>
      <c r="AG70" s="520" t="s">
        <v>67</v>
      </c>
      <c r="AH70" s="521"/>
      <c r="AI70" s="520" t="s">
        <v>68</v>
      </c>
      <c r="AJ70" s="521"/>
      <c r="AK70" s="520" t="s">
        <v>69</v>
      </c>
      <c r="AL70" s="521"/>
      <c r="CA70" s="79"/>
      <c r="CB70" s="79"/>
      <c r="CC70" s="79"/>
      <c r="CD70" s="79"/>
      <c r="CE70" s="79"/>
      <c r="CF70" s="79"/>
      <c r="CG70" s="79"/>
      <c r="CH70" s="79"/>
      <c r="CI70" s="79"/>
      <c r="CJ70" s="79"/>
      <c r="CK70" s="79"/>
      <c r="CL70" s="79"/>
      <c r="CM70" s="79"/>
      <c r="CN70" s="79"/>
      <c r="CO70" s="79"/>
      <c r="CP70" s="79"/>
      <c r="CQ70" s="79"/>
    </row>
    <row r="71" spans="1:95" customFormat="1" ht="15" x14ac:dyDescent="0.25">
      <c r="A71" s="502"/>
      <c r="B71" s="18" t="s">
        <v>74</v>
      </c>
      <c r="C71" s="21" t="s">
        <v>75</v>
      </c>
      <c r="D71" s="399" t="s">
        <v>76</v>
      </c>
      <c r="E71" s="402" t="s">
        <v>75</v>
      </c>
      <c r="F71" s="399" t="s">
        <v>76</v>
      </c>
      <c r="G71" s="402" t="s">
        <v>75</v>
      </c>
      <c r="H71" s="399" t="s">
        <v>76</v>
      </c>
      <c r="I71" s="402" t="s">
        <v>75</v>
      </c>
      <c r="J71" s="399" t="s">
        <v>76</v>
      </c>
      <c r="K71" s="402" t="s">
        <v>75</v>
      </c>
      <c r="L71" s="399" t="s">
        <v>76</v>
      </c>
      <c r="M71" s="402" t="s">
        <v>75</v>
      </c>
      <c r="N71" s="399" t="s">
        <v>76</v>
      </c>
      <c r="O71" s="402" t="s">
        <v>75</v>
      </c>
      <c r="P71" s="399" t="s">
        <v>76</v>
      </c>
      <c r="Q71" s="402" t="s">
        <v>75</v>
      </c>
      <c r="R71" s="399" t="s">
        <v>76</v>
      </c>
      <c r="S71" s="402" t="s">
        <v>75</v>
      </c>
      <c r="T71" s="399" t="s">
        <v>76</v>
      </c>
      <c r="U71" s="402" t="s">
        <v>75</v>
      </c>
      <c r="V71" s="398" t="s">
        <v>76</v>
      </c>
      <c r="W71" s="402" t="s">
        <v>75</v>
      </c>
      <c r="X71" s="399" t="s">
        <v>76</v>
      </c>
      <c r="Y71" s="402" t="s">
        <v>75</v>
      </c>
      <c r="Z71" s="399" t="s">
        <v>76</v>
      </c>
      <c r="AA71" s="402" t="s">
        <v>75</v>
      </c>
      <c r="AB71" s="399" t="s">
        <v>76</v>
      </c>
      <c r="AC71" s="402" t="s">
        <v>75</v>
      </c>
      <c r="AD71" s="399" t="s">
        <v>76</v>
      </c>
      <c r="AE71" s="402" t="s">
        <v>75</v>
      </c>
      <c r="AF71" s="399" t="s">
        <v>76</v>
      </c>
      <c r="AG71" s="402" t="s">
        <v>75</v>
      </c>
      <c r="AH71" s="399" t="s">
        <v>76</v>
      </c>
      <c r="AI71" s="402" t="s">
        <v>75</v>
      </c>
      <c r="AJ71" s="399" t="s">
        <v>76</v>
      </c>
      <c r="AK71" s="402" t="s">
        <v>75</v>
      </c>
      <c r="AL71" s="399" t="s">
        <v>76</v>
      </c>
      <c r="CA71" s="79"/>
      <c r="CB71" s="79"/>
      <c r="CC71" s="79"/>
      <c r="CD71" s="79"/>
      <c r="CE71" s="79"/>
      <c r="CF71" s="79"/>
      <c r="CG71" s="79"/>
      <c r="CH71" s="79"/>
      <c r="CI71" s="79"/>
      <c r="CJ71" s="79"/>
      <c r="CK71" s="79"/>
      <c r="CL71" s="79"/>
      <c r="CM71" s="79"/>
      <c r="CN71" s="79"/>
      <c r="CO71" s="79"/>
      <c r="CP71" s="79"/>
      <c r="CQ71" s="79"/>
    </row>
    <row r="72" spans="1:95" customFormat="1" ht="15" customHeight="1" x14ac:dyDescent="0.25">
      <c r="A72" s="148" t="s">
        <v>128</v>
      </c>
      <c r="B72" s="130">
        <f t="shared" ref="B72:B77" si="42">SUM(C72+D72)</f>
        <v>0</v>
      </c>
      <c r="C72" s="131">
        <f>SUM(E72+G72+I72+K72+M72+O72+Q72+S72+U72+W72+Y72+AA72+AC72+AE72+AG72+AI72+AK72)</f>
        <v>0</v>
      </c>
      <c r="D72" s="431">
        <f>SUM(F72+H72+J72+L72+N72+P72+R72+T72+V72+X72+Z72+AB72+AD72+AF72+AH72+AJ72+AL72)</f>
        <v>0</v>
      </c>
      <c r="E72" s="33"/>
      <c r="F72" s="426"/>
      <c r="G72" s="33"/>
      <c r="H72" s="32"/>
      <c r="I72" s="33"/>
      <c r="J72" s="32"/>
      <c r="K72" s="33"/>
      <c r="L72" s="32"/>
      <c r="M72" s="33"/>
      <c r="N72" s="32"/>
      <c r="O72" s="33"/>
      <c r="P72" s="32"/>
      <c r="Q72" s="33"/>
      <c r="R72" s="32"/>
      <c r="S72" s="33"/>
      <c r="T72" s="32"/>
      <c r="U72" s="33"/>
      <c r="V72" s="149"/>
      <c r="W72" s="33"/>
      <c r="X72" s="32"/>
      <c r="Y72" s="33"/>
      <c r="Z72" s="32"/>
      <c r="AA72" s="33"/>
      <c r="AB72" s="32"/>
      <c r="AC72" s="33"/>
      <c r="AD72" s="32"/>
      <c r="AE72" s="33"/>
      <c r="AF72" s="32"/>
      <c r="AG72" s="33"/>
      <c r="AH72" s="32"/>
      <c r="AI72" s="33"/>
      <c r="AJ72" s="32"/>
      <c r="AK72" s="150"/>
      <c r="AL72" s="32"/>
      <c r="CA72" s="79"/>
      <c r="CB72" s="79"/>
      <c r="CC72" s="79"/>
      <c r="CD72" s="79"/>
      <c r="CE72" s="79"/>
      <c r="CF72" s="79"/>
      <c r="CG72" s="79"/>
      <c r="CH72" s="79"/>
      <c r="CI72" s="79"/>
      <c r="CJ72" s="79"/>
      <c r="CK72" s="79"/>
      <c r="CL72" s="79"/>
      <c r="CM72" s="79"/>
      <c r="CN72" s="79"/>
      <c r="CO72" s="79"/>
      <c r="CP72" s="79"/>
      <c r="CQ72" s="79"/>
    </row>
    <row r="73" spans="1:95" customFormat="1" ht="15" customHeight="1" x14ac:dyDescent="0.25">
      <c r="A73" s="151" t="s">
        <v>129</v>
      </c>
      <c r="B73" s="68">
        <f t="shared" si="42"/>
        <v>0</v>
      </c>
      <c r="C73" s="69">
        <f t="shared" ref="C73:D77" si="43">SUM(E73+G73+I73+K73+M73+O73+Q73+S73+U73+W73+Y73+AA73+AC73+AE73+AG73+AI73+AK73)</f>
        <v>0</v>
      </c>
      <c r="D73" s="83">
        <f t="shared" si="43"/>
        <v>0</v>
      </c>
      <c r="E73" s="45"/>
      <c r="F73" s="46"/>
      <c r="G73" s="45"/>
      <c r="H73" s="44"/>
      <c r="I73" s="45"/>
      <c r="J73" s="44"/>
      <c r="K73" s="45"/>
      <c r="L73" s="44"/>
      <c r="M73" s="45"/>
      <c r="N73" s="44"/>
      <c r="O73" s="45"/>
      <c r="P73" s="44"/>
      <c r="Q73" s="45"/>
      <c r="R73" s="44"/>
      <c r="S73" s="45"/>
      <c r="T73" s="44"/>
      <c r="U73" s="45"/>
      <c r="V73" s="152"/>
      <c r="W73" s="45"/>
      <c r="X73" s="44"/>
      <c r="Y73" s="45"/>
      <c r="Z73" s="44"/>
      <c r="AA73" s="45"/>
      <c r="AB73" s="44"/>
      <c r="AC73" s="45"/>
      <c r="AD73" s="44"/>
      <c r="AE73" s="45"/>
      <c r="AF73" s="44"/>
      <c r="AG73" s="45"/>
      <c r="AH73" s="44"/>
      <c r="AI73" s="45"/>
      <c r="AJ73" s="44"/>
      <c r="AK73" s="84"/>
      <c r="AL73" s="44"/>
      <c r="CA73" s="79"/>
      <c r="CB73" s="79"/>
      <c r="CC73" s="79"/>
      <c r="CD73" s="79"/>
      <c r="CE73" s="79"/>
      <c r="CF73" s="79"/>
      <c r="CG73" s="79"/>
      <c r="CH73" s="79"/>
      <c r="CI73" s="79"/>
      <c r="CJ73" s="79"/>
      <c r="CK73" s="79"/>
      <c r="CL73" s="79"/>
      <c r="CM73" s="79"/>
      <c r="CN73" s="79"/>
      <c r="CO73" s="79"/>
      <c r="CP73" s="79"/>
      <c r="CQ73" s="79"/>
    </row>
    <row r="74" spans="1:95" customFormat="1" ht="15" customHeight="1" x14ac:dyDescent="0.25">
      <c r="A74" s="151" t="s">
        <v>130</v>
      </c>
      <c r="B74" s="68">
        <f t="shared" si="42"/>
        <v>0</v>
      </c>
      <c r="C74" s="69">
        <f t="shared" si="43"/>
        <v>0</v>
      </c>
      <c r="D74" s="83">
        <f t="shared" si="43"/>
        <v>0</v>
      </c>
      <c r="E74" s="45"/>
      <c r="F74" s="46"/>
      <c r="G74" s="45"/>
      <c r="H74" s="44"/>
      <c r="I74" s="45"/>
      <c r="J74" s="44"/>
      <c r="K74" s="45"/>
      <c r="L74" s="44"/>
      <c r="M74" s="45"/>
      <c r="N74" s="44"/>
      <c r="O74" s="45"/>
      <c r="P74" s="44"/>
      <c r="Q74" s="45"/>
      <c r="R74" s="44"/>
      <c r="S74" s="45"/>
      <c r="T74" s="44"/>
      <c r="U74" s="45"/>
      <c r="V74" s="152"/>
      <c r="W74" s="45"/>
      <c r="X74" s="44"/>
      <c r="Y74" s="45"/>
      <c r="Z74" s="44"/>
      <c r="AA74" s="45"/>
      <c r="AB74" s="44"/>
      <c r="AC74" s="45"/>
      <c r="AD74" s="44"/>
      <c r="AE74" s="45"/>
      <c r="AF74" s="44"/>
      <c r="AG74" s="45"/>
      <c r="AH74" s="44"/>
      <c r="AI74" s="45"/>
      <c r="AJ74" s="44"/>
      <c r="AK74" s="84"/>
      <c r="AL74" s="44"/>
      <c r="CA74" s="79"/>
      <c r="CB74" s="79"/>
      <c r="CC74" s="79"/>
      <c r="CD74" s="79"/>
      <c r="CE74" s="79"/>
      <c r="CF74" s="79"/>
      <c r="CG74" s="79"/>
      <c r="CH74" s="79"/>
      <c r="CI74" s="79"/>
      <c r="CJ74" s="79"/>
      <c r="CK74" s="79"/>
      <c r="CL74" s="79"/>
      <c r="CM74" s="79"/>
      <c r="CN74" s="79"/>
      <c r="CO74" s="79"/>
      <c r="CP74" s="79"/>
      <c r="CQ74" s="79"/>
    </row>
    <row r="75" spans="1:95" customFormat="1" ht="15" customHeight="1" x14ac:dyDescent="0.25">
      <c r="A75" s="151" t="s">
        <v>131</v>
      </c>
      <c r="B75" s="68">
        <f t="shared" si="42"/>
        <v>0</v>
      </c>
      <c r="C75" s="69">
        <f t="shared" si="43"/>
        <v>0</v>
      </c>
      <c r="D75" s="83">
        <f t="shared" si="43"/>
        <v>0</v>
      </c>
      <c r="E75" s="45"/>
      <c r="F75" s="46"/>
      <c r="G75" s="45"/>
      <c r="H75" s="44"/>
      <c r="I75" s="45"/>
      <c r="J75" s="44"/>
      <c r="K75" s="45"/>
      <c r="L75" s="44"/>
      <c r="M75" s="45"/>
      <c r="N75" s="44"/>
      <c r="O75" s="45"/>
      <c r="P75" s="44"/>
      <c r="Q75" s="45"/>
      <c r="R75" s="44"/>
      <c r="S75" s="45"/>
      <c r="T75" s="44"/>
      <c r="U75" s="45"/>
      <c r="V75" s="152"/>
      <c r="W75" s="45"/>
      <c r="X75" s="44"/>
      <c r="Y75" s="45"/>
      <c r="Z75" s="44"/>
      <c r="AA75" s="45"/>
      <c r="AB75" s="44"/>
      <c r="AC75" s="45"/>
      <c r="AD75" s="44"/>
      <c r="AE75" s="45"/>
      <c r="AF75" s="44"/>
      <c r="AG75" s="45"/>
      <c r="AH75" s="44"/>
      <c r="AI75" s="45"/>
      <c r="AJ75" s="44"/>
      <c r="AK75" s="84"/>
      <c r="AL75" s="44"/>
      <c r="CA75" s="79"/>
      <c r="CB75" s="79"/>
      <c r="CC75" s="79"/>
      <c r="CD75" s="79"/>
      <c r="CE75" s="79"/>
      <c r="CF75" s="79"/>
      <c r="CG75" s="79"/>
      <c r="CH75" s="79"/>
      <c r="CI75" s="79"/>
      <c r="CJ75" s="79"/>
      <c r="CK75" s="79"/>
      <c r="CL75" s="79"/>
      <c r="CM75" s="79"/>
      <c r="CN75" s="79"/>
      <c r="CO75" s="79"/>
      <c r="CP75" s="79"/>
      <c r="CQ75" s="79"/>
    </row>
    <row r="76" spans="1:95" customFormat="1" ht="15" customHeight="1" x14ac:dyDescent="0.25">
      <c r="A76" s="154" t="s">
        <v>132</v>
      </c>
      <c r="B76" s="155">
        <f t="shared" si="42"/>
        <v>0</v>
      </c>
      <c r="C76" s="91">
        <f t="shared" si="43"/>
        <v>0</v>
      </c>
      <c r="D76" s="92">
        <f t="shared" si="43"/>
        <v>0</v>
      </c>
      <c r="E76" s="93"/>
      <c r="F76" s="94"/>
      <c r="G76" s="93"/>
      <c r="H76" s="95"/>
      <c r="I76" s="93"/>
      <c r="J76" s="95"/>
      <c r="K76" s="93"/>
      <c r="L76" s="95"/>
      <c r="M76" s="93"/>
      <c r="N76" s="95"/>
      <c r="O76" s="93"/>
      <c r="P76" s="95"/>
      <c r="Q76" s="93"/>
      <c r="R76" s="95"/>
      <c r="S76" s="93"/>
      <c r="T76" s="95"/>
      <c r="U76" s="93"/>
      <c r="V76" s="156"/>
      <c r="W76" s="93"/>
      <c r="X76" s="95"/>
      <c r="Y76" s="93"/>
      <c r="Z76" s="95"/>
      <c r="AA76" s="93"/>
      <c r="AB76" s="95"/>
      <c r="AC76" s="93"/>
      <c r="AD76" s="95"/>
      <c r="AE76" s="93"/>
      <c r="AF76" s="95"/>
      <c r="AG76" s="93"/>
      <c r="AH76" s="95"/>
      <c r="AI76" s="93"/>
      <c r="AJ76" s="95"/>
      <c r="AK76" s="157"/>
      <c r="AL76" s="95"/>
      <c r="CA76" s="79"/>
      <c r="CB76" s="79"/>
      <c r="CC76" s="79"/>
      <c r="CD76" s="79"/>
      <c r="CE76" s="79"/>
      <c r="CF76" s="79"/>
      <c r="CG76" s="79"/>
      <c r="CH76" s="79"/>
      <c r="CI76" s="79"/>
      <c r="CJ76" s="79"/>
      <c r="CK76" s="79"/>
      <c r="CL76" s="79"/>
      <c r="CM76" s="79"/>
      <c r="CN76" s="79"/>
      <c r="CO76" s="79"/>
      <c r="CP76" s="79"/>
      <c r="CQ76" s="79"/>
    </row>
    <row r="77" spans="1:95" customFormat="1" ht="15" customHeight="1" x14ac:dyDescent="0.25">
      <c r="A77" s="160" t="s">
        <v>133</v>
      </c>
      <c r="B77" s="134">
        <f t="shared" si="42"/>
        <v>0</v>
      </c>
      <c r="C77" s="135">
        <f t="shared" si="43"/>
        <v>0</v>
      </c>
      <c r="D77" s="136">
        <f t="shared" si="43"/>
        <v>0</v>
      </c>
      <c r="E77" s="59"/>
      <c r="F77" s="60"/>
      <c r="G77" s="59"/>
      <c r="H77" s="137"/>
      <c r="I77" s="59"/>
      <c r="J77" s="137"/>
      <c r="K77" s="59"/>
      <c r="L77" s="137"/>
      <c r="M77" s="59"/>
      <c r="N77" s="137"/>
      <c r="O77" s="59"/>
      <c r="P77" s="137"/>
      <c r="Q77" s="59"/>
      <c r="R77" s="137"/>
      <c r="S77" s="59"/>
      <c r="T77" s="137"/>
      <c r="U77" s="59"/>
      <c r="V77" s="161"/>
      <c r="W77" s="59"/>
      <c r="X77" s="137"/>
      <c r="Y77" s="59"/>
      <c r="Z77" s="137"/>
      <c r="AA77" s="59"/>
      <c r="AB77" s="137"/>
      <c r="AC77" s="59"/>
      <c r="AD77" s="137"/>
      <c r="AE77" s="59"/>
      <c r="AF77" s="137"/>
      <c r="AG77" s="59"/>
      <c r="AH77" s="137"/>
      <c r="AI77" s="59"/>
      <c r="AJ77" s="137"/>
      <c r="AK77" s="138"/>
      <c r="AL77" s="137"/>
      <c r="CA77" s="79"/>
      <c r="CB77" s="79"/>
      <c r="CC77" s="79"/>
      <c r="CD77" s="79"/>
      <c r="CE77" s="79"/>
      <c r="CF77" s="79"/>
      <c r="CG77" s="79"/>
      <c r="CH77" s="79"/>
      <c r="CI77" s="79"/>
      <c r="CJ77" s="79"/>
      <c r="CK77" s="79"/>
      <c r="CL77" s="79"/>
      <c r="CM77" s="79"/>
      <c r="CN77" s="79"/>
      <c r="CO77" s="79"/>
      <c r="CP77" s="79"/>
      <c r="CQ77" s="79"/>
    </row>
    <row r="78" spans="1:95" customFormat="1" ht="15" customHeight="1" x14ac:dyDescent="0.25">
      <c r="A78" s="397" t="s">
        <v>6</v>
      </c>
      <c r="B78" s="405">
        <f t="shared" ref="B78:AL78" si="44">SUM(B72:B77)</f>
        <v>0</v>
      </c>
      <c r="C78" s="433">
        <f t="shared" si="44"/>
        <v>0</v>
      </c>
      <c r="D78" s="406">
        <f t="shared" si="44"/>
        <v>0</v>
      </c>
      <c r="E78" s="407">
        <f t="shared" si="44"/>
        <v>0</v>
      </c>
      <c r="F78" s="408">
        <f t="shared" si="44"/>
        <v>0</v>
      </c>
      <c r="G78" s="407">
        <f t="shared" si="44"/>
        <v>0</v>
      </c>
      <c r="H78" s="409">
        <f t="shared" si="44"/>
        <v>0</v>
      </c>
      <c r="I78" s="407">
        <f t="shared" si="44"/>
        <v>0</v>
      </c>
      <c r="J78" s="409">
        <f t="shared" si="44"/>
        <v>0</v>
      </c>
      <c r="K78" s="407">
        <f t="shared" si="44"/>
        <v>0</v>
      </c>
      <c r="L78" s="409">
        <f t="shared" si="44"/>
        <v>0</v>
      </c>
      <c r="M78" s="407">
        <f t="shared" si="44"/>
        <v>0</v>
      </c>
      <c r="N78" s="409">
        <f t="shared" si="44"/>
        <v>0</v>
      </c>
      <c r="O78" s="407">
        <f t="shared" si="44"/>
        <v>0</v>
      </c>
      <c r="P78" s="409">
        <f t="shared" si="44"/>
        <v>0</v>
      </c>
      <c r="Q78" s="407">
        <f t="shared" si="44"/>
        <v>0</v>
      </c>
      <c r="R78" s="409">
        <f t="shared" si="44"/>
        <v>0</v>
      </c>
      <c r="S78" s="407">
        <f t="shared" si="44"/>
        <v>0</v>
      </c>
      <c r="T78" s="409">
        <f t="shared" si="44"/>
        <v>0</v>
      </c>
      <c r="U78" s="410">
        <f t="shared" si="44"/>
        <v>0</v>
      </c>
      <c r="V78" s="434">
        <f t="shared" si="44"/>
        <v>0</v>
      </c>
      <c r="W78" s="407">
        <f t="shared" si="44"/>
        <v>0</v>
      </c>
      <c r="X78" s="409">
        <f t="shared" si="44"/>
        <v>0</v>
      </c>
      <c r="Y78" s="407">
        <f t="shared" si="44"/>
        <v>0</v>
      </c>
      <c r="Z78" s="409">
        <f t="shared" si="44"/>
        <v>0</v>
      </c>
      <c r="AA78" s="407">
        <f t="shared" si="44"/>
        <v>0</v>
      </c>
      <c r="AB78" s="409">
        <f t="shared" si="44"/>
        <v>0</v>
      </c>
      <c r="AC78" s="407">
        <f t="shared" si="44"/>
        <v>0</v>
      </c>
      <c r="AD78" s="409">
        <f t="shared" si="44"/>
        <v>0</v>
      </c>
      <c r="AE78" s="407">
        <f t="shared" si="44"/>
        <v>0</v>
      </c>
      <c r="AF78" s="409">
        <f t="shared" si="44"/>
        <v>0</v>
      </c>
      <c r="AG78" s="407">
        <f t="shared" si="44"/>
        <v>0</v>
      </c>
      <c r="AH78" s="409">
        <f t="shared" si="44"/>
        <v>0</v>
      </c>
      <c r="AI78" s="407">
        <f t="shared" si="44"/>
        <v>0</v>
      </c>
      <c r="AJ78" s="409">
        <f t="shared" si="44"/>
        <v>0</v>
      </c>
      <c r="AK78" s="411">
        <f t="shared" si="44"/>
        <v>0</v>
      </c>
      <c r="AL78" s="409">
        <f t="shared" si="44"/>
        <v>0</v>
      </c>
      <c r="CA78" s="79"/>
      <c r="CB78" s="79"/>
      <c r="CC78" s="79"/>
      <c r="CD78" s="79"/>
      <c r="CE78" s="79"/>
      <c r="CF78" s="79"/>
      <c r="CG78" s="79"/>
      <c r="CH78" s="79"/>
      <c r="CI78" s="79"/>
      <c r="CJ78" s="79"/>
      <c r="CK78" s="79"/>
      <c r="CL78" s="79"/>
      <c r="CM78" s="79"/>
      <c r="CN78" s="79"/>
      <c r="CO78" s="79"/>
      <c r="CP78" s="79"/>
      <c r="CQ78" s="79"/>
    </row>
    <row r="79" spans="1:95" s="5" customFormat="1" ht="18" customHeight="1" x14ac:dyDescent="0.15">
      <c r="A79" s="145" t="s">
        <v>136</v>
      </c>
      <c r="B79" s="166"/>
      <c r="C79" s="166"/>
      <c r="D79" s="166"/>
      <c r="E79" s="166"/>
      <c r="F79" s="166"/>
      <c r="G79" s="166"/>
      <c r="H79" s="166"/>
      <c r="I79" s="11"/>
      <c r="J79" s="11"/>
      <c r="K79" s="11"/>
      <c r="L79" s="11"/>
      <c r="M79" s="11"/>
      <c r="N79" s="11"/>
      <c r="O79" s="11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V79" s="12"/>
      <c r="BW79" s="12"/>
      <c r="BX79" s="12"/>
      <c r="BY79" s="12"/>
    </row>
    <row r="80" spans="1:95" ht="21" x14ac:dyDescent="0.2">
      <c r="A80" s="15" t="s">
        <v>137</v>
      </c>
      <c r="B80" s="396" t="s">
        <v>47</v>
      </c>
      <c r="C80" s="402" t="s">
        <v>138</v>
      </c>
      <c r="D80" s="435" t="s">
        <v>139</v>
      </c>
      <c r="E80" s="399" t="s">
        <v>140</v>
      </c>
      <c r="F80" s="1"/>
      <c r="G80" s="10"/>
      <c r="H80" s="10"/>
      <c r="I80" s="10"/>
      <c r="J80" s="10"/>
      <c r="K80" s="10"/>
      <c r="L80" s="10"/>
      <c r="M80" s="10"/>
      <c r="N80" s="167" t="s">
        <v>141</v>
      </c>
      <c r="O80" s="10"/>
      <c r="P80" s="10"/>
      <c r="Q80" s="10"/>
      <c r="R80" s="9"/>
      <c r="S80" s="9"/>
      <c r="T80" s="9"/>
      <c r="U80" s="9"/>
      <c r="V80" s="9"/>
      <c r="W80" s="9"/>
      <c r="X80" s="10"/>
      <c r="Y80" s="10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</row>
    <row r="81" spans="1:55" ht="15" customHeight="1" x14ac:dyDescent="0.2">
      <c r="A81" s="168" t="s">
        <v>142</v>
      </c>
      <c r="B81" s="169">
        <f>SUM(C81:E81)</f>
        <v>0</v>
      </c>
      <c r="C81" s="33"/>
      <c r="D81" s="170"/>
      <c r="E81" s="426"/>
      <c r="F81" s="171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9"/>
      <c r="S81" s="9"/>
      <c r="T81" s="9"/>
      <c r="U81" s="9"/>
      <c r="V81" s="9"/>
      <c r="W81" s="9"/>
      <c r="X81" s="10"/>
      <c r="Y81" s="10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</row>
    <row r="82" spans="1:55" ht="15" customHeight="1" x14ac:dyDescent="0.2">
      <c r="A82" s="172" t="s">
        <v>143</v>
      </c>
      <c r="B82" s="173">
        <f t="shared" ref="B82:B98" si="45">SUM(C82:E82)</f>
        <v>0</v>
      </c>
      <c r="C82" s="45"/>
      <c r="D82" s="86"/>
      <c r="E82" s="46"/>
      <c r="F82" s="171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9"/>
      <c r="S82" s="9"/>
      <c r="T82" s="9"/>
      <c r="U82" s="9"/>
      <c r="V82" s="9"/>
      <c r="W82" s="9"/>
      <c r="X82" s="10"/>
      <c r="Y82" s="10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</row>
    <row r="83" spans="1:55" ht="15" customHeight="1" x14ac:dyDescent="0.2">
      <c r="A83" s="172" t="s">
        <v>144</v>
      </c>
      <c r="B83" s="173">
        <f t="shared" si="45"/>
        <v>0</v>
      </c>
      <c r="C83" s="45"/>
      <c r="D83" s="86"/>
      <c r="E83" s="46"/>
      <c r="F83" s="171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9"/>
      <c r="S83" s="9"/>
      <c r="T83" s="9"/>
      <c r="U83" s="9"/>
      <c r="V83" s="9"/>
      <c r="W83" s="9"/>
      <c r="X83" s="10"/>
      <c r="Y83" s="10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</row>
    <row r="84" spans="1:55" ht="15" customHeight="1" x14ac:dyDescent="0.2">
      <c r="A84" s="172" t="s">
        <v>145</v>
      </c>
      <c r="B84" s="173">
        <f t="shared" si="45"/>
        <v>0</v>
      </c>
      <c r="C84" s="45"/>
      <c r="D84" s="86"/>
      <c r="E84" s="46"/>
      <c r="F84" s="171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9"/>
      <c r="S84" s="9"/>
      <c r="T84" s="9"/>
      <c r="U84" s="9"/>
      <c r="V84" s="9"/>
      <c r="W84" s="9"/>
      <c r="X84" s="10"/>
      <c r="Y84" s="10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</row>
    <row r="85" spans="1:55" ht="15" customHeight="1" x14ac:dyDescent="0.2">
      <c r="A85" s="172" t="s">
        <v>146</v>
      </c>
      <c r="B85" s="173">
        <f t="shared" si="45"/>
        <v>0</v>
      </c>
      <c r="C85" s="45"/>
      <c r="D85" s="86"/>
      <c r="E85" s="46"/>
      <c r="F85" s="171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9"/>
      <c r="S85" s="9"/>
      <c r="T85" s="9"/>
      <c r="U85" s="9"/>
      <c r="V85" s="9"/>
      <c r="W85" s="9"/>
      <c r="X85" s="10"/>
      <c r="Y85" s="10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</row>
    <row r="86" spans="1:55" ht="15" customHeight="1" x14ac:dyDescent="0.2">
      <c r="A86" s="172" t="s">
        <v>147</v>
      </c>
      <c r="B86" s="173">
        <f t="shared" si="45"/>
        <v>0</v>
      </c>
      <c r="C86" s="45"/>
      <c r="D86" s="86"/>
      <c r="E86" s="46"/>
      <c r="F86" s="171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9"/>
      <c r="S86" s="9"/>
      <c r="T86" s="9"/>
      <c r="U86" s="9"/>
      <c r="V86" s="9"/>
      <c r="W86" s="9"/>
      <c r="X86" s="10"/>
      <c r="Y86" s="10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</row>
    <row r="87" spans="1:55" ht="15" customHeight="1" x14ac:dyDescent="0.2">
      <c r="A87" s="172" t="s">
        <v>148</v>
      </c>
      <c r="B87" s="173">
        <f t="shared" si="45"/>
        <v>0</v>
      </c>
      <c r="C87" s="45"/>
      <c r="D87" s="86"/>
      <c r="E87" s="46"/>
      <c r="F87" s="171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9"/>
      <c r="S87" s="9"/>
      <c r="T87" s="9"/>
      <c r="U87" s="9"/>
      <c r="V87" s="9"/>
      <c r="W87" s="9"/>
      <c r="X87" s="10"/>
      <c r="Y87" s="10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</row>
    <row r="88" spans="1:55" ht="15" customHeight="1" x14ac:dyDescent="0.2">
      <c r="A88" s="172" t="s">
        <v>149</v>
      </c>
      <c r="B88" s="173">
        <f t="shared" si="45"/>
        <v>0</v>
      </c>
      <c r="C88" s="45"/>
      <c r="D88" s="86"/>
      <c r="E88" s="46"/>
      <c r="F88" s="171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9"/>
      <c r="S88" s="9"/>
      <c r="T88" s="9"/>
      <c r="U88" s="9"/>
      <c r="V88" s="9"/>
      <c r="W88" s="9"/>
      <c r="X88" s="10"/>
      <c r="Y88" s="10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</row>
    <row r="89" spans="1:55" ht="15" customHeight="1" x14ac:dyDescent="0.2">
      <c r="A89" s="172" t="s">
        <v>150</v>
      </c>
      <c r="B89" s="173">
        <f t="shared" si="45"/>
        <v>0</v>
      </c>
      <c r="C89" s="45"/>
      <c r="D89" s="86"/>
      <c r="E89" s="46"/>
      <c r="F89" s="171"/>
      <c r="G89" s="6"/>
      <c r="H89" s="6"/>
      <c r="I89" s="10"/>
      <c r="J89" s="10"/>
      <c r="K89" s="10"/>
      <c r="L89" s="10"/>
      <c r="M89" s="10"/>
      <c r="N89" s="10"/>
      <c r="O89" s="10"/>
      <c r="P89" s="10"/>
      <c r="Q89" s="10"/>
      <c r="R89" s="9"/>
      <c r="S89" s="9"/>
      <c r="T89" s="9"/>
      <c r="U89" s="9"/>
      <c r="V89" s="9"/>
      <c r="W89" s="9"/>
      <c r="X89" s="10"/>
      <c r="Y89" s="10"/>
    </row>
    <row r="90" spans="1:55" ht="15" customHeight="1" x14ac:dyDescent="0.2">
      <c r="A90" s="172" t="s">
        <v>151</v>
      </c>
      <c r="B90" s="173">
        <f t="shared" si="45"/>
        <v>0</v>
      </c>
      <c r="C90" s="45"/>
      <c r="D90" s="86"/>
      <c r="E90" s="46"/>
      <c r="F90" s="171"/>
      <c r="G90" s="6"/>
      <c r="H90" s="6"/>
      <c r="I90" s="10"/>
      <c r="J90" s="10"/>
      <c r="K90" s="10"/>
      <c r="L90" s="10"/>
      <c r="M90" s="10"/>
      <c r="N90" s="10"/>
      <c r="O90" s="10"/>
      <c r="P90" s="10"/>
      <c r="Q90" s="10"/>
      <c r="R90" s="9"/>
      <c r="S90" s="9"/>
      <c r="T90" s="9"/>
      <c r="U90" s="9"/>
      <c r="V90" s="9"/>
      <c r="W90" s="9"/>
      <c r="X90" s="10"/>
      <c r="Y90" s="10"/>
    </row>
    <row r="91" spans="1:55" ht="15" customHeight="1" x14ac:dyDescent="0.2">
      <c r="A91" s="172" t="s">
        <v>152</v>
      </c>
      <c r="B91" s="173">
        <f t="shared" si="45"/>
        <v>0</v>
      </c>
      <c r="C91" s="45"/>
      <c r="D91" s="86"/>
      <c r="E91" s="46"/>
      <c r="F91" s="171"/>
      <c r="G91" s="6"/>
      <c r="H91" s="6"/>
      <c r="I91" s="10"/>
      <c r="J91" s="10"/>
      <c r="K91" s="10"/>
      <c r="L91" s="10"/>
      <c r="M91" s="10"/>
      <c r="N91" s="10"/>
      <c r="O91" s="10"/>
      <c r="P91" s="10"/>
      <c r="Q91" s="10"/>
      <c r="R91" s="9"/>
      <c r="S91" s="9"/>
      <c r="T91" s="9"/>
      <c r="U91" s="9"/>
      <c r="V91" s="9"/>
      <c r="W91" s="9"/>
      <c r="X91" s="10"/>
      <c r="Y91" s="10"/>
    </row>
    <row r="92" spans="1:55" ht="15" customHeight="1" x14ac:dyDescent="0.2">
      <c r="A92" s="174" t="s">
        <v>153</v>
      </c>
      <c r="B92" s="173">
        <f t="shared" si="45"/>
        <v>0</v>
      </c>
      <c r="C92" s="45"/>
      <c r="D92" s="86"/>
      <c r="E92" s="46"/>
      <c r="F92" s="171"/>
      <c r="G92" s="6"/>
      <c r="H92" s="6"/>
      <c r="I92" s="10"/>
      <c r="J92" s="10"/>
      <c r="K92" s="10"/>
      <c r="L92" s="10"/>
      <c r="M92" s="10"/>
      <c r="N92" s="10"/>
      <c r="O92" s="10"/>
      <c r="P92" s="10"/>
      <c r="Q92" s="10"/>
      <c r="R92" s="9"/>
      <c r="S92" s="9"/>
      <c r="T92" s="9"/>
      <c r="U92" s="9"/>
      <c r="V92" s="9"/>
      <c r="W92" s="9"/>
      <c r="X92" s="10"/>
      <c r="Y92" s="10"/>
    </row>
    <row r="93" spans="1:55" ht="15" customHeight="1" x14ac:dyDescent="0.2">
      <c r="A93" s="172" t="s">
        <v>154</v>
      </c>
      <c r="B93" s="173">
        <f t="shared" si="45"/>
        <v>0</v>
      </c>
      <c r="C93" s="45"/>
      <c r="D93" s="86"/>
      <c r="E93" s="46"/>
      <c r="F93" s="171"/>
      <c r="G93" s="6"/>
      <c r="H93" s="6"/>
      <c r="I93" s="10"/>
      <c r="J93" s="10"/>
      <c r="K93" s="10"/>
      <c r="L93" s="10"/>
      <c r="M93" s="10"/>
      <c r="N93" s="10"/>
      <c r="O93" s="10"/>
      <c r="P93" s="10"/>
      <c r="Q93" s="10"/>
      <c r="R93" s="9"/>
      <c r="S93" s="9"/>
      <c r="T93" s="9"/>
      <c r="U93" s="9"/>
      <c r="V93" s="9"/>
      <c r="W93" s="9"/>
      <c r="X93" s="10"/>
      <c r="Y93" s="10"/>
    </row>
    <row r="94" spans="1:55" ht="15" customHeight="1" x14ac:dyDescent="0.2">
      <c r="A94" s="172" t="s">
        <v>155</v>
      </c>
      <c r="B94" s="173">
        <f t="shared" si="45"/>
        <v>0</v>
      </c>
      <c r="C94" s="45"/>
      <c r="D94" s="86"/>
      <c r="E94" s="46"/>
      <c r="F94" s="171"/>
      <c r="G94" s="6"/>
      <c r="H94" s="6"/>
      <c r="I94" s="10"/>
      <c r="J94" s="10"/>
      <c r="K94" s="10"/>
      <c r="L94" s="10"/>
      <c r="M94" s="10"/>
      <c r="N94" s="10"/>
      <c r="O94" s="10"/>
      <c r="P94" s="10"/>
      <c r="Q94" s="10"/>
      <c r="R94" s="9"/>
      <c r="S94" s="9"/>
      <c r="T94" s="9"/>
      <c r="U94" s="9"/>
      <c r="V94" s="9"/>
      <c r="W94" s="9"/>
      <c r="X94" s="10"/>
      <c r="Y94" s="10"/>
    </row>
    <row r="95" spans="1:55" ht="15" customHeight="1" x14ac:dyDescent="0.2">
      <c r="A95" s="172" t="s">
        <v>156</v>
      </c>
      <c r="B95" s="173">
        <f t="shared" si="45"/>
        <v>0</v>
      </c>
      <c r="C95" s="45"/>
      <c r="D95" s="86"/>
      <c r="E95" s="46"/>
      <c r="F95" s="171"/>
      <c r="G95" s="6"/>
      <c r="H95" s="6"/>
      <c r="I95" s="10"/>
      <c r="J95" s="10"/>
      <c r="K95" s="10"/>
      <c r="L95" s="10"/>
      <c r="M95" s="10"/>
      <c r="N95" s="10"/>
      <c r="O95" s="10"/>
      <c r="P95" s="10"/>
      <c r="Q95" s="10"/>
      <c r="R95" s="9"/>
      <c r="S95" s="9"/>
      <c r="T95" s="9"/>
      <c r="U95" s="9"/>
      <c r="V95" s="9"/>
      <c r="W95" s="9"/>
      <c r="X95" s="10"/>
      <c r="Y95" s="10"/>
    </row>
    <row r="96" spans="1:55" ht="15" customHeight="1" x14ac:dyDescent="0.2">
      <c r="A96" s="172" t="s">
        <v>157</v>
      </c>
      <c r="B96" s="173">
        <f t="shared" si="45"/>
        <v>0</v>
      </c>
      <c r="C96" s="45"/>
      <c r="D96" s="86"/>
      <c r="E96" s="46"/>
      <c r="F96" s="171"/>
      <c r="G96" s="6"/>
      <c r="H96" s="6"/>
      <c r="I96" s="10"/>
      <c r="J96" s="10"/>
      <c r="K96" s="10"/>
      <c r="L96" s="10"/>
      <c r="M96" s="10"/>
      <c r="N96" s="10"/>
      <c r="O96" s="10"/>
      <c r="P96" s="10"/>
      <c r="Q96" s="10"/>
      <c r="R96" s="9"/>
      <c r="S96" s="9"/>
      <c r="T96" s="9"/>
      <c r="U96" s="9"/>
      <c r="V96" s="9"/>
      <c r="W96" s="9"/>
      <c r="X96" s="10"/>
      <c r="Y96" s="10"/>
    </row>
    <row r="97" spans="1:92" ht="15" customHeight="1" x14ac:dyDescent="0.2">
      <c r="A97" s="172" t="s">
        <v>158</v>
      </c>
      <c r="B97" s="173">
        <f t="shared" si="45"/>
        <v>0</v>
      </c>
      <c r="C97" s="45"/>
      <c r="D97" s="86"/>
      <c r="E97" s="46"/>
      <c r="F97" s="171"/>
      <c r="G97" s="6"/>
      <c r="H97" s="6"/>
      <c r="I97" s="10"/>
      <c r="J97" s="10"/>
      <c r="K97" s="10"/>
      <c r="L97" s="10"/>
      <c r="M97" s="10"/>
      <c r="N97" s="10"/>
      <c r="O97" s="10"/>
      <c r="P97" s="10"/>
      <c r="Q97" s="10"/>
      <c r="R97" s="9"/>
      <c r="S97" s="9"/>
      <c r="T97" s="9"/>
      <c r="U97" s="9"/>
      <c r="V97" s="9"/>
      <c r="W97" s="9"/>
      <c r="X97" s="10"/>
      <c r="Y97" s="10"/>
    </row>
    <row r="98" spans="1:92" ht="15" customHeight="1" x14ac:dyDescent="0.2">
      <c r="A98" s="172" t="s">
        <v>159</v>
      </c>
      <c r="B98" s="173">
        <f t="shared" si="45"/>
        <v>0</v>
      </c>
      <c r="C98" s="45"/>
      <c r="D98" s="86"/>
      <c r="E98" s="46"/>
      <c r="F98" s="171"/>
      <c r="G98" s="6"/>
      <c r="H98" s="6"/>
      <c r="I98" s="10"/>
      <c r="J98" s="10"/>
      <c r="K98" s="10"/>
      <c r="L98" s="10"/>
      <c r="M98" s="10"/>
      <c r="N98" s="10"/>
      <c r="O98" s="10"/>
      <c r="P98" s="10"/>
      <c r="Q98" s="10"/>
      <c r="R98" s="9"/>
      <c r="S98" s="9"/>
      <c r="T98" s="9"/>
      <c r="U98" s="9"/>
      <c r="V98" s="9"/>
      <c r="W98" s="9"/>
      <c r="X98" s="10"/>
      <c r="Y98" s="10"/>
    </row>
    <row r="99" spans="1:92" ht="15" customHeight="1" x14ac:dyDescent="0.2">
      <c r="A99" s="172" t="s">
        <v>160</v>
      </c>
      <c r="B99" s="173">
        <f>SUM(C99:E99)</f>
        <v>0</v>
      </c>
      <c r="C99" s="45"/>
      <c r="D99" s="86"/>
      <c r="E99" s="46"/>
      <c r="F99" s="171"/>
      <c r="G99" s="6"/>
      <c r="H99" s="6"/>
      <c r="I99" s="10"/>
      <c r="J99" s="10"/>
      <c r="K99" s="10"/>
      <c r="L99" s="10"/>
      <c r="M99" s="10"/>
      <c r="N99" s="10"/>
      <c r="O99" s="10"/>
      <c r="P99" s="10"/>
      <c r="Q99" s="10"/>
      <c r="R99" s="9"/>
      <c r="S99" s="9"/>
      <c r="T99" s="9"/>
      <c r="U99" s="9"/>
      <c r="V99" s="9"/>
      <c r="W99" s="9"/>
      <c r="X99" s="10"/>
      <c r="Y99" s="10"/>
    </row>
    <row r="100" spans="1:92" ht="15" customHeight="1" x14ac:dyDescent="0.2">
      <c r="A100" s="172" t="s">
        <v>161</v>
      </c>
      <c r="B100" s="173">
        <f>SUM(C100:E100)</f>
        <v>0</v>
      </c>
      <c r="C100" s="45"/>
      <c r="D100" s="86"/>
      <c r="E100" s="46"/>
      <c r="F100" s="171"/>
      <c r="G100" s="6"/>
      <c r="H100" s="6"/>
      <c r="I100" s="10"/>
      <c r="J100" s="10"/>
      <c r="K100" s="10"/>
      <c r="L100" s="10"/>
      <c r="M100" s="10"/>
      <c r="N100" s="10"/>
      <c r="O100" s="10"/>
      <c r="P100" s="10"/>
      <c r="Q100" s="10"/>
      <c r="R100" s="9"/>
      <c r="S100" s="9"/>
      <c r="T100" s="9"/>
      <c r="U100" s="9"/>
      <c r="V100" s="9"/>
      <c r="W100" s="9"/>
      <c r="X100" s="10"/>
      <c r="Y100" s="10"/>
    </row>
    <row r="101" spans="1:92" ht="15" customHeight="1" x14ac:dyDescent="0.2">
      <c r="A101" s="397" t="s">
        <v>6</v>
      </c>
      <c r="B101" s="413">
        <f>SUM(B81:B100)</f>
        <v>0</v>
      </c>
      <c r="C101" s="407">
        <f>SUM(C81:C100)</f>
        <v>0</v>
      </c>
      <c r="D101" s="436">
        <f t="shared" ref="D101:E101" si="46">SUM(D81:D100)</f>
        <v>0</v>
      </c>
      <c r="E101" s="408">
        <f t="shared" si="46"/>
        <v>0</v>
      </c>
      <c r="F101" s="171"/>
      <c r="G101" s="6"/>
      <c r="H101" s="6"/>
      <c r="I101" s="10"/>
      <c r="J101" s="10"/>
      <c r="K101" s="10"/>
      <c r="L101" s="10"/>
      <c r="M101" s="10"/>
      <c r="N101" s="10"/>
      <c r="O101" s="10"/>
      <c r="P101" s="10"/>
      <c r="Q101" s="10"/>
      <c r="R101" s="9"/>
      <c r="S101" s="9"/>
      <c r="T101" s="9"/>
      <c r="U101" s="9"/>
      <c r="V101" s="9"/>
      <c r="W101" s="9"/>
      <c r="X101" s="10"/>
      <c r="Y101" s="10"/>
    </row>
    <row r="102" spans="1:92" s="5" customFormat="1" ht="18" customHeight="1" x14ac:dyDescent="0.15">
      <c r="A102" s="11" t="s">
        <v>162</v>
      </c>
      <c r="BV102" s="12"/>
      <c r="BW102" s="12"/>
      <c r="BX102" s="12"/>
      <c r="BY102" s="12"/>
    </row>
    <row r="103" spans="1:92" ht="16.350000000000001" customHeight="1" x14ac:dyDescent="0.2">
      <c r="A103" s="498" t="s">
        <v>163</v>
      </c>
      <c r="B103" s="500"/>
      <c r="C103" s="498" t="s">
        <v>47</v>
      </c>
      <c r="D103" s="499"/>
      <c r="E103" s="500"/>
      <c r="F103" s="507" t="s">
        <v>48</v>
      </c>
      <c r="G103" s="508"/>
      <c r="H103" s="508"/>
      <c r="I103" s="508"/>
      <c r="J103" s="508"/>
      <c r="K103" s="508"/>
      <c r="L103" s="508"/>
      <c r="M103" s="508"/>
      <c r="N103" s="508"/>
      <c r="O103" s="508"/>
      <c r="P103" s="508"/>
      <c r="Q103" s="508"/>
      <c r="R103" s="508"/>
      <c r="S103" s="508"/>
      <c r="T103" s="508"/>
      <c r="U103" s="508"/>
      <c r="V103" s="508"/>
      <c r="W103" s="508"/>
      <c r="X103" s="508"/>
      <c r="Y103" s="508"/>
      <c r="Z103" s="508"/>
      <c r="AA103" s="508"/>
      <c r="AB103" s="508"/>
      <c r="AC103" s="508"/>
      <c r="AD103" s="508"/>
      <c r="AE103" s="508"/>
      <c r="AF103" s="508"/>
      <c r="AG103" s="508"/>
      <c r="AH103" s="508"/>
      <c r="AI103" s="508"/>
      <c r="AJ103" s="508"/>
      <c r="AK103" s="508"/>
      <c r="AL103" s="508"/>
      <c r="AM103" s="523"/>
      <c r="AN103" s="524" t="s">
        <v>49</v>
      </c>
      <c r="AO103" s="500" t="s">
        <v>164</v>
      </c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</row>
    <row r="104" spans="1:92" ht="16.350000000000001" customHeight="1" x14ac:dyDescent="0.2">
      <c r="A104" s="561"/>
      <c r="B104" s="506"/>
      <c r="C104" s="501"/>
      <c r="D104" s="502"/>
      <c r="E104" s="503"/>
      <c r="F104" s="507" t="s">
        <v>53</v>
      </c>
      <c r="G104" s="509"/>
      <c r="H104" s="507" t="s">
        <v>54</v>
      </c>
      <c r="I104" s="509"/>
      <c r="J104" s="507" t="s">
        <v>55</v>
      </c>
      <c r="K104" s="509"/>
      <c r="L104" s="507" t="s">
        <v>56</v>
      </c>
      <c r="M104" s="509"/>
      <c r="N104" s="507" t="s">
        <v>57</v>
      </c>
      <c r="O104" s="509"/>
      <c r="P104" s="520" t="s">
        <v>58</v>
      </c>
      <c r="Q104" s="521"/>
      <c r="R104" s="520" t="s">
        <v>59</v>
      </c>
      <c r="S104" s="521"/>
      <c r="T104" s="520" t="s">
        <v>60</v>
      </c>
      <c r="U104" s="521"/>
      <c r="V104" s="520" t="s">
        <v>61</v>
      </c>
      <c r="W104" s="521"/>
      <c r="X104" s="520" t="s">
        <v>62</v>
      </c>
      <c r="Y104" s="521"/>
      <c r="Z104" s="520" t="s">
        <v>63</v>
      </c>
      <c r="AA104" s="521"/>
      <c r="AB104" s="520" t="s">
        <v>64</v>
      </c>
      <c r="AC104" s="521"/>
      <c r="AD104" s="520" t="s">
        <v>65</v>
      </c>
      <c r="AE104" s="521"/>
      <c r="AF104" s="520" t="s">
        <v>66</v>
      </c>
      <c r="AG104" s="521"/>
      <c r="AH104" s="520" t="s">
        <v>67</v>
      </c>
      <c r="AI104" s="521"/>
      <c r="AJ104" s="520" t="s">
        <v>68</v>
      </c>
      <c r="AK104" s="521"/>
      <c r="AL104" s="520" t="s">
        <v>69</v>
      </c>
      <c r="AM104" s="522"/>
      <c r="AN104" s="525"/>
      <c r="AO104" s="506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</row>
    <row r="105" spans="1:92" ht="16.350000000000001" customHeight="1" x14ac:dyDescent="0.2">
      <c r="A105" s="501"/>
      <c r="B105" s="502"/>
      <c r="C105" s="402" t="s">
        <v>74</v>
      </c>
      <c r="D105" s="435" t="s">
        <v>87</v>
      </c>
      <c r="E105" s="399" t="s">
        <v>76</v>
      </c>
      <c r="F105" s="402" t="s">
        <v>87</v>
      </c>
      <c r="G105" s="399" t="s">
        <v>76</v>
      </c>
      <c r="H105" s="402" t="s">
        <v>87</v>
      </c>
      <c r="I105" s="398" t="s">
        <v>76</v>
      </c>
      <c r="J105" s="402" t="s">
        <v>87</v>
      </c>
      <c r="K105" s="399" t="s">
        <v>76</v>
      </c>
      <c r="L105" s="402" t="s">
        <v>87</v>
      </c>
      <c r="M105" s="398" t="s">
        <v>76</v>
      </c>
      <c r="N105" s="402" t="s">
        <v>87</v>
      </c>
      <c r="O105" s="399" t="s">
        <v>76</v>
      </c>
      <c r="P105" s="402" t="s">
        <v>87</v>
      </c>
      <c r="Q105" s="398" t="s">
        <v>76</v>
      </c>
      <c r="R105" s="402" t="s">
        <v>87</v>
      </c>
      <c r="S105" s="399" t="s">
        <v>76</v>
      </c>
      <c r="T105" s="402" t="s">
        <v>87</v>
      </c>
      <c r="U105" s="398" t="s">
        <v>76</v>
      </c>
      <c r="V105" s="402" t="s">
        <v>87</v>
      </c>
      <c r="W105" s="399" t="s">
        <v>76</v>
      </c>
      <c r="X105" s="402" t="s">
        <v>87</v>
      </c>
      <c r="Y105" s="399" t="s">
        <v>76</v>
      </c>
      <c r="Z105" s="402" t="s">
        <v>87</v>
      </c>
      <c r="AA105" s="398" t="s">
        <v>76</v>
      </c>
      <c r="AB105" s="402" t="s">
        <v>87</v>
      </c>
      <c r="AC105" s="399" t="s">
        <v>76</v>
      </c>
      <c r="AD105" s="402" t="s">
        <v>87</v>
      </c>
      <c r="AE105" s="398" t="s">
        <v>76</v>
      </c>
      <c r="AF105" s="402" t="s">
        <v>87</v>
      </c>
      <c r="AG105" s="399" t="s">
        <v>76</v>
      </c>
      <c r="AH105" s="402" t="s">
        <v>87</v>
      </c>
      <c r="AI105" s="398" t="s">
        <v>76</v>
      </c>
      <c r="AJ105" s="402" t="s">
        <v>87</v>
      </c>
      <c r="AK105" s="399" t="s">
        <v>76</v>
      </c>
      <c r="AL105" s="402" t="s">
        <v>87</v>
      </c>
      <c r="AM105" s="428" t="s">
        <v>76</v>
      </c>
      <c r="AN105" s="526"/>
      <c r="AO105" s="50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</row>
    <row r="106" spans="1:92" ht="15" customHeight="1" x14ac:dyDescent="0.2">
      <c r="A106" s="559" t="s">
        <v>165</v>
      </c>
      <c r="B106" s="560"/>
      <c r="C106" s="130">
        <f>SUM(C107:C113)</f>
        <v>0</v>
      </c>
      <c r="D106" s="30">
        <f>SUM(D107:D113)</f>
        <v>0</v>
      </c>
      <c r="E106" s="431">
        <f>SUM(E107:E113)</f>
        <v>0</v>
      </c>
      <c r="F106" s="405">
        <f t="shared" ref="F106:AN106" si="47">SUM(F107:F113)</f>
        <v>0</v>
      </c>
      <c r="G106" s="437">
        <f t="shared" si="47"/>
        <v>0</v>
      </c>
      <c r="H106" s="405">
        <f t="shared" si="47"/>
        <v>0</v>
      </c>
      <c r="I106" s="437">
        <f t="shared" si="47"/>
        <v>0</v>
      </c>
      <c r="J106" s="405">
        <f t="shared" si="47"/>
        <v>0</v>
      </c>
      <c r="K106" s="437">
        <f t="shared" si="47"/>
        <v>0</v>
      </c>
      <c r="L106" s="405">
        <f t="shared" si="47"/>
        <v>0</v>
      </c>
      <c r="M106" s="437">
        <f t="shared" si="47"/>
        <v>0</v>
      </c>
      <c r="N106" s="405">
        <f t="shared" si="47"/>
        <v>0</v>
      </c>
      <c r="O106" s="437">
        <f t="shared" si="47"/>
        <v>0</v>
      </c>
      <c r="P106" s="405">
        <f t="shared" si="47"/>
        <v>0</v>
      </c>
      <c r="Q106" s="437">
        <f t="shared" si="47"/>
        <v>0</v>
      </c>
      <c r="R106" s="405">
        <f t="shared" si="47"/>
        <v>0</v>
      </c>
      <c r="S106" s="437">
        <f t="shared" si="47"/>
        <v>0</v>
      </c>
      <c r="T106" s="405">
        <f t="shared" si="47"/>
        <v>0</v>
      </c>
      <c r="U106" s="437">
        <f t="shared" si="47"/>
        <v>0</v>
      </c>
      <c r="V106" s="405">
        <f t="shared" si="47"/>
        <v>0</v>
      </c>
      <c r="W106" s="437">
        <f t="shared" si="47"/>
        <v>0</v>
      </c>
      <c r="X106" s="405">
        <f t="shared" si="47"/>
        <v>0</v>
      </c>
      <c r="Y106" s="437">
        <f t="shared" si="47"/>
        <v>0</v>
      </c>
      <c r="Z106" s="405">
        <f t="shared" si="47"/>
        <v>0</v>
      </c>
      <c r="AA106" s="437">
        <f t="shared" si="47"/>
        <v>0</v>
      </c>
      <c r="AB106" s="405">
        <f t="shared" si="47"/>
        <v>0</v>
      </c>
      <c r="AC106" s="437">
        <f t="shared" si="47"/>
        <v>0</v>
      </c>
      <c r="AD106" s="405">
        <f t="shared" si="47"/>
        <v>0</v>
      </c>
      <c r="AE106" s="437">
        <f t="shared" si="47"/>
        <v>0</v>
      </c>
      <c r="AF106" s="405">
        <f t="shared" si="47"/>
        <v>0</v>
      </c>
      <c r="AG106" s="437">
        <f t="shared" si="47"/>
        <v>0</v>
      </c>
      <c r="AH106" s="405">
        <f t="shared" si="47"/>
        <v>0</v>
      </c>
      <c r="AI106" s="437">
        <f t="shared" si="47"/>
        <v>0</v>
      </c>
      <c r="AJ106" s="405">
        <f t="shared" si="47"/>
        <v>0</v>
      </c>
      <c r="AK106" s="437">
        <f t="shared" si="47"/>
        <v>0</v>
      </c>
      <c r="AL106" s="405">
        <f t="shared" si="47"/>
        <v>0</v>
      </c>
      <c r="AM106" s="438">
        <f t="shared" si="47"/>
        <v>0</v>
      </c>
      <c r="AN106" s="439">
        <f t="shared" si="47"/>
        <v>0</v>
      </c>
      <c r="AO106" s="440">
        <f>SUM(AO107:AO109)</f>
        <v>0</v>
      </c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</row>
    <row r="107" spans="1:92" ht="15" customHeight="1" x14ac:dyDescent="0.2">
      <c r="A107" s="550" t="s">
        <v>166</v>
      </c>
      <c r="B107" s="165" t="s">
        <v>167</v>
      </c>
      <c r="C107" s="130">
        <f t="shared" ref="C107:C113" si="48">SUM(D107+E107)</f>
        <v>0</v>
      </c>
      <c r="D107" s="30">
        <f t="shared" ref="D107:E113" si="49">SUM(F107+H107+J107+L107+N107+P107+R107+T107+V107+X107+Z107+AB107+AD107+AF107+AH107+AJ107+AL107)</f>
        <v>0</v>
      </c>
      <c r="E107" s="431">
        <f t="shared" si="49"/>
        <v>0</v>
      </c>
      <c r="F107" s="176"/>
      <c r="G107" s="441"/>
      <c r="H107" s="177"/>
      <c r="I107" s="178"/>
      <c r="J107" s="177"/>
      <c r="K107" s="178"/>
      <c r="L107" s="176"/>
      <c r="M107" s="441"/>
      <c r="N107" s="177"/>
      <c r="O107" s="178"/>
      <c r="P107" s="177"/>
      <c r="Q107" s="178"/>
      <c r="R107" s="177"/>
      <c r="S107" s="178"/>
      <c r="T107" s="177"/>
      <c r="U107" s="178"/>
      <c r="V107" s="177"/>
      <c r="W107" s="178"/>
      <c r="X107" s="177"/>
      <c r="Y107" s="178"/>
      <c r="Z107" s="177"/>
      <c r="AA107" s="178"/>
      <c r="AB107" s="177"/>
      <c r="AC107" s="178"/>
      <c r="AD107" s="177"/>
      <c r="AE107" s="178"/>
      <c r="AF107" s="177"/>
      <c r="AG107" s="178"/>
      <c r="AH107" s="177"/>
      <c r="AI107" s="178"/>
      <c r="AJ107" s="177"/>
      <c r="AK107" s="178"/>
      <c r="AL107" s="177"/>
      <c r="AM107" s="179"/>
      <c r="AN107" s="441"/>
      <c r="AO107" s="430"/>
      <c r="AP107" s="143" t="str">
        <f>CA107&amp;CB107</f>
        <v/>
      </c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"/>
      <c r="BB107" s="3"/>
      <c r="CA107" s="36" t="str">
        <f>IF(AND($C107&gt;0,AN107="")," * No olvide digitar la variable "&amp;AN$103&amp;""&amp;". Digite CERO si no tiene",IF(AN107&gt;$C107," * La variable "&amp;AN$103&amp;""&amp;" No puede ser mayor al Total.",""))</f>
        <v/>
      </c>
      <c r="CB107" s="36" t="str">
        <f>IF(AND($C107&gt;0,AO107="")," * No olvide digitar la variable "&amp;AO$103&amp;""&amp;". Digite CERO si no tiene",IF(AO107&gt;$C107," * La variable "&amp;AO$103&amp;""&amp;" No puede ser mayor al Total.",""))</f>
        <v/>
      </c>
      <c r="CM107" s="37">
        <f>IF(AND($C107&gt;0,AN107=""),1,IF(AN107&gt;$C107,1,0))</f>
        <v>0</v>
      </c>
      <c r="CN107" s="37">
        <f>IF(AND($C107&gt;0,AO107=""),1,IF(AO107&gt;$C107,1,0))</f>
        <v>0</v>
      </c>
    </row>
    <row r="108" spans="1:92" ht="15" customHeight="1" x14ac:dyDescent="0.2">
      <c r="A108" s="551"/>
      <c r="B108" s="181" t="s">
        <v>168</v>
      </c>
      <c r="C108" s="155">
        <f t="shared" si="48"/>
        <v>0</v>
      </c>
      <c r="D108" s="41">
        <f t="shared" si="49"/>
        <v>0</v>
      </c>
      <c r="E108" s="182">
        <f t="shared" si="49"/>
        <v>0</v>
      </c>
      <c r="F108" s="183"/>
      <c r="G108" s="184"/>
      <c r="H108" s="185"/>
      <c r="I108" s="186"/>
      <c r="J108" s="183"/>
      <c r="K108" s="187"/>
      <c r="L108" s="185"/>
      <c r="M108" s="188"/>
      <c r="N108" s="183"/>
      <c r="O108" s="187"/>
      <c r="P108" s="186"/>
      <c r="Q108" s="188"/>
      <c r="R108" s="189"/>
      <c r="S108" s="187"/>
      <c r="T108" s="186"/>
      <c r="U108" s="188"/>
      <c r="V108" s="189"/>
      <c r="W108" s="187"/>
      <c r="X108" s="186"/>
      <c r="Y108" s="187"/>
      <c r="Z108" s="189"/>
      <c r="AA108" s="188"/>
      <c r="AB108" s="189"/>
      <c r="AC108" s="187"/>
      <c r="AD108" s="186"/>
      <c r="AE108" s="188"/>
      <c r="AF108" s="189"/>
      <c r="AG108" s="187"/>
      <c r="AH108" s="186"/>
      <c r="AI108" s="188"/>
      <c r="AJ108" s="189"/>
      <c r="AK108" s="187"/>
      <c r="AL108" s="186"/>
      <c r="AM108" s="190"/>
      <c r="AN108" s="185"/>
      <c r="AO108" s="184"/>
      <c r="AP108" s="143" t="str">
        <f t="shared" ref="AP108:AP109" si="50">CA108&amp;CB108</f>
        <v/>
      </c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"/>
      <c r="BB108" s="3"/>
      <c r="CA108" s="36" t="str">
        <f t="shared" ref="CA108:CB112" si="51">IF(AND($C108&gt;0,AN108="")," * No olvide digitar la variable "&amp;AN$103&amp;""&amp;". Digite CERO si no tiene",IF(AN108&gt;$C108," * La variable "&amp;AN$103&amp;""&amp;" No puede ser mayor al Total.",""))</f>
        <v/>
      </c>
      <c r="CB108" s="36" t="str">
        <f t="shared" si="51"/>
        <v/>
      </c>
      <c r="CM108" s="37">
        <f t="shared" ref="CM108:CN113" si="52">IF(AND($C108&gt;0,AN108=""),1,IF(AN108&gt;$C108,1,0))</f>
        <v>0</v>
      </c>
      <c r="CN108" s="37">
        <f t="shared" si="52"/>
        <v>0</v>
      </c>
    </row>
    <row r="109" spans="1:92" ht="15" customHeight="1" thickBot="1" x14ac:dyDescent="0.25">
      <c r="A109" s="552"/>
      <c r="B109" s="19" t="s">
        <v>169</v>
      </c>
      <c r="C109" s="191">
        <f t="shared" si="48"/>
        <v>0</v>
      </c>
      <c r="D109" s="192">
        <f t="shared" si="49"/>
        <v>0</v>
      </c>
      <c r="E109" s="193">
        <f t="shared" si="49"/>
        <v>0</v>
      </c>
      <c r="F109" s="194"/>
      <c r="G109" s="195"/>
      <c r="H109" s="196"/>
      <c r="I109" s="197"/>
      <c r="J109" s="194"/>
      <c r="K109" s="198"/>
      <c r="L109" s="196"/>
      <c r="M109" s="199"/>
      <c r="N109" s="194"/>
      <c r="O109" s="198"/>
      <c r="P109" s="197"/>
      <c r="Q109" s="199"/>
      <c r="R109" s="200"/>
      <c r="S109" s="198"/>
      <c r="T109" s="197"/>
      <c r="U109" s="199"/>
      <c r="V109" s="200"/>
      <c r="W109" s="198"/>
      <c r="X109" s="197"/>
      <c r="Y109" s="198"/>
      <c r="Z109" s="200"/>
      <c r="AA109" s="199"/>
      <c r="AB109" s="200"/>
      <c r="AC109" s="198"/>
      <c r="AD109" s="197"/>
      <c r="AE109" s="199"/>
      <c r="AF109" s="200"/>
      <c r="AG109" s="198"/>
      <c r="AH109" s="197"/>
      <c r="AI109" s="199"/>
      <c r="AJ109" s="200"/>
      <c r="AK109" s="198"/>
      <c r="AL109" s="197"/>
      <c r="AM109" s="201"/>
      <c r="AN109" s="196"/>
      <c r="AO109" s="195"/>
      <c r="AP109" s="143" t="str">
        <f t="shared" si="50"/>
        <v/>
      </c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"/>
      <c r="BB109" s="3"/>
      <c r="CA109" s="36" t="str">
        <f t="shared" si="51"/>
        <v/>
      </c>
      <c r="CB109" s="36" t="str">
        <f t="shared" si="51"/>
        <v/>
      </c>
      <c r="CM109" s="37">
        <f t="shared" si="52"/>
        <v>0</v>
      </c>
      <c r="CN109" s="37">
        <f t="shared" si="52"/>
        <v>0</v>
      </c>
    </row>
    <row r="110" spans="1:92" ht="15" customHeight="1" thickTop="1" x14ac:dyDescent="0.2">
      <c r="A110" s="553" t="s">
        <v>170</v>
      </c>
      <c r="B110" s="554"/>
      <c r="C110" s="113">
        <f t="shared" si="48"/>
        <v>0</v>
      </c>
      <c r="D110" s="69">
        <f t="shared" si="49"/>
        <v>0</v>
      </c>
      <c r="E110" s="202">
        <f t="shared" si="49"/>
        <v>0</v>
      </c>
      <c r="F110" s="203"/>
      <c r="G110" s="204"/>
      <c r="H110" s="205"/>
      <c r="I110" s="206"/>
      <c r="J110" s="207"/>
      <c r="K110" s="204"/>
      <c r="L110" s="205"/>
      <c r="M110" s="208"/>
      <c r="N110" s="207"/>
      <c r="O110" s="204"/>
      <c r="P110" s="206"/>
      <c r="Q110" s="208"/>
      <c r="R110" s="209"/>
      <c r="S110" s="204"/>
      <c r="T110" s="206"/>
      <c r="U110" s="208"/>
      <c r="V110" s="209"/>
      <c r="W110" s="204"/>
      <c r="X110" s="206"/>
      <c r="Y110" s="204"/>
      <c r="Z110" s="209"/>
      <c r="AA110" s="208"/>
      <c r="AB110" s="209"/>
      <c r="AC110" s="204"/>
      <c r="AD110" s="206"/>
      <c r="AE110" s="208"/>
      <c r="AF110" s="209"/>
      <c r="AG110" s="204"/>
      <c r="AH110" s="206"/>
      <c r="AI110" s="208"/>
      <c r="AJ110" s="209"/>
      <c r="AK110" s="204"/>
      <c r="AL110" s="206"/>
      <c r="AM110" s="210"/>
      <c r="AN110" s="205"/>
      <c r="AO110" s="211"/>
      <c r="AP110" s="143" t="str">
        <f>CA110</f>
        <v/>
      </c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"/>
      <c r="BB110" s="3"/>
      <c r="CA110" s="36" t="str">
        <f t="shared" si="51"/>
        <v/>
      </c>
      <c r="CM110" s="37">
        <f t="shared" si="52"/>
        <v>0</v>
      </c>
    </row>
    <row r="111" spans="1:92" ht="15" customHeight="1" x14ac:dyDescent="0.2">
      <c r="A111" s="555" t="s">
        <v>171</v>
      </c>
      <c r="B111" s="556"/>
      <c r="C111" s="40">
        <f t="shared" si="48"/>
        <v>0</v>
      </c>
      <c r="D111" s="69">
        <f t="shared" si="49"/>
        <v>0</v>
      </c>
      <c r="E111" s="212">
        <f t="shared" si="49"/>
        <v>0</v>
      </c>
      <c r="F111" s="213"/>
      <c r="G111" s="214"/>
      <c r="H111" s="215"/>
      <c r="I111" s="216"/>
      <c r="J111" s="203"/>
      <c r="K111" s="217"/>
      <c r="L111" s="215"/>
      <c r="M111" s="218"/>
      <c r="N111" s="203"/>
      <c r="O111" s="217"/>
      <c r="P111" s="216"/>
      <c r="Q111" s="218"/>
      <c r="R111" s="219"/>
      <c r="S111" s="217"/>
      <c r="T111" s="216"/>
      <c r="U111" s="218"/>
      <c r="V111" s="219"/>
      <c r="W111" s="217"/>
      <c r="X111" s="216"/>
      <c r="Y111" s="217"/>
      <c r="Z111" s="219"/>
      <c r="AA111" s="218"/>
      <c r="AB111" s="219"/>
      <c r="AC111" s="217"/>
      <c r="AD111" s="216"/>
      <c r="AE111" s="218"/>
      <c r="AF111" s="219"/>
      <c r="AG111" s="217"/>
      <c r="AH111" s="216"/>
      <c r="AI111" s="218"/>
      <c r="AJ111" s="219"/>
      <c r="AK111" s="217"/>
      <c r="AL111" s="216"/>
      <c r="AM111" s="220"/>
      <c r="AN111" s="215"/>
      <c r="AO111" s="221"/>
      <c r="AP111" s="143" t="str">
        <f t="shared" ref="AP111:AP113" si="53">CA111</f>
        <v/>
      </c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"/>
      <c r="BB111" s="3"/>
      <c r="CA111" s="36" t="str">
        <f t="shared" si="51"/>
        <v/>
      </c>
      <c r="CM111" s="37">
        <f t="shared" si="52"/>
        <v>0</v>
      </c>
    </row>
    <row r="112" spans="1:92" ht="15" customHeight="1" x14ac:dyDescent="0.2">
      <c r="A112" s="555" t="s">
        <v>172</v>
      </c>
      <c r="B112" s="556"/>
      <c r="C112" s="155">
        <f t="shared" si="48"/>
        <v>0</v>
      </c>
      <c r="D112" s="41">
        <f t="shared" si="49"/>
        <v>0</v>
      </c>
      <c r="E112" s="222">
        <f t="shared" si="49"/>
        <v>0</v>
      </c>
      <c r="F112" s="183"/>
      <c r="G112" s="184"/>
      <c r="H112" s="185"/>
      <c r="I112" s="186"/>
      <c r="J112" s="183"/>
      <c r="K112" s="187"/>
      <c r="L112" s="185"/>
      <c r="M112" s="188"/>
      <c r="N112" s="183"/>
      <c r="O112" s="187"/>
      <c r="P112" s="186"/>
      <c r="Q112" s="188"/>
      <c r="R112" s="189"/>
      <c r="S112" s="187"/>
      <c r="T112" s="186"/>
      <c r="U112" s="188"/>
      <c r="V112" s="189"/>
      <c r="W112" s="187"/>
      <c r="X112" s="186"/>
      <c r="Y112" s="187"/>
      <c r="Z112" s="189"/>
      <c r="AA112" s="188"/>
      <c r="AB112" s="189"/>
      <c r="AC112" s="187"/>
      <c r="AD112" s="186"/>
      <c r="AE112" s="188"/>
      <c r="AF112" s="189"/>
      <c r="AG112" s="187"/>
      <c r="AH112" s="186"/>
      <c r="AI112" s="188"/>
      <c r="AJ112" s="189"/>
      <c r="AK112" s="187"/>
      <c r="AL112" s="186"/>
      <c r="AM112" s="190"/>
      <c r="AN112" s="185"/>
      <c r="AO112" s="223"/>
      <c r="AP112" s="143" t="str">
        <f t="shared" si="53"/>
        <v/>
      </c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"/>
      <c r="BB112" s="3"/>
      <c r="CA112" s="36" t="str">
        <f t="shared" si="51"/>
        <v/>
      </c>
      <c r="CM112" s="37">
        <f t="shared" si="52"/>
        <v>0</v>
      </c>
    </row>
    <row r="113" spans="1:91" ht="15" customHeight="1" x14ac:dyDescent="0.2">
      <c r="A113" s="557" t="s">
        <v>173</v>
      </c>
      <c r="B113" s="558"/>
      <c r="C113" s="134">
        <f t="shared" si="48"/>
        <v>0</v>
      </c>
      <c r="D113" s="135">
        <f t="shared" si="49"/>
        <v>0</v>
      </c>
      <c r="E113" s="224">
        <f t="shared" si="49"/>
        <v>0</v>
      </c>
      <c r="F113" s="225"/>
      <c r="G113" s="226"/>
      <c r="H113" s="227"/>
      <c r="I113" s="228"/>
      <c r="J113" s="225"/>
      <c r="K113" s="229"/>
      <c r="L113" s="227"/>
      <c r="M113" s="230"/>
      <c r="N113" s="225"/>
      <c r="O113" s="229"/>
      <c r="P113" s="228"/>
      <c r="Q113" s="230"/>
      <c r="R113" s="414"/>
      <c r="S113" s="229"/>
      <c r="T113" s="228"/>
      <c r="U113" s="230"/>
      <c r="V113" s="414"/>
      <c r="W113" s="229"/>
      <c r="X113" s="228"/>
      <c r="Y113" s="229"/>
      <c r="Z113" s="414"/>
      <c r="AA113" s="230"/>
      <c r="AB113" s="414"/>
      <c r="AC113" s="229"/>
      <c r="AD113" s="228"/>
      <c r="AE113" s="230"/>
      <c r="AF113" s="414"/>
      <c r="AG113" s="229"/>
      <c r="AH113" s="228"/>
      <c r="AI113" s="230"/>
      <c r="AJ113" s="414"/>
      <c r="AK113" s="229"/>
      <c r="AL113" s="228"/>
      <c r="AM113" s="231"/>
      <c r="AN113" s="227"/>
      <c r="AO113" s="232"/>
      <c r="AP113" s="143" t="str">
        <f t="shared" si="53"/>
        <v/>
      </c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"/>
      <c r="BB113" s="3"/>
      <c r="CA113" s="36" t="str">
        <f>IF(AND($C113&gt;0,AN113="")," * No olvide digitar la variable "&amp;AN$103&amp;""&amp;". Digite CERO si no tiene",IF(AN113&gt;$C113," * La variable "&amp;AN$103&amp;""&amp;" No puede ser mayor al Total.",""))</f>
        <v/>
      </c>
      <c r="CM113" s="37">
        <f t="shared" si="52"/>
        <v>0</v>
      </c>
    </row>
    <row r="114" spans="1:91" s="5" customFormat="1" ht="18" customHeight="1" x14ac:dyDescent="0.2">
      <c r="A114" s="11" t="s">
        <v>174</v>
      </c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V114" s="12"/>
      <c r="BW114" s="12"/>
      <c r="BX114" s="12"/>
      <c r="BY114" s="12"/>
      <c r="CM114" s="79"/>
    </row>
    <row r="115" spans="1:91" ht="16.350000000000001" customHeight="1" x14ac:dyDescent="0.2">
      <c r="A115" s="507" t="s">
        <v>175</v>
      </c>
      <c r="B115" s="508"/>
      <c r="C115" s="509"/>
      <c r="D115" s="396" t="s">
        <v>6</v>
      </c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</row>
    <row r="116" spans="1:91" ht="24" customHeight="1" x14ac:dyDescent="0.2">
      <c r="A116" s="562" t="s">
        <v>176</v>
      </c>
      <c r="B116" s="563"/>
      <c r="C116" s="233" t="s">
        <v>177</v>
      </c>
      <c r="D116" s="234"/>
      <c r="E116" s="171"/>
    </row>
    <row r="117" spans="1:91" ht="15" customHeight="1" x14ac:dyDescent="0.2">
      <c r="A117" s="564"/>
      <c r="B117" s="565"/>
      <c r="C117" s="235" t="s">
        <v>178</v>
      </c>
      <c r="D117" s="236"/>
      <c r="E117" s="171"/>
    </row>
    <row r="118" spans="1:91" ht="15" customHeight="1" x14ac:dyDescent="0.2">
      <c r="A118" s="566"/>
      <c r="B118" s="567"/>
      <c r="C118" s="237" t="s">
        <v>179</v>
      </c>
      <c r="D118" s="238"/>
      <c r="E118" s="171"/>
    </row>
    <row r="119" spans="1:91" s="5" customFormat="1" ht="18" customHeight="1" x14ac:dyDescent="0.15">
      <c r="A119" s="568" t="s">
        <v>180</v>
      </c>
      <c r="B119" s="568"/>
      <c r="C119" s="568"/>
      <c r="D119" s="568"/>
      <c r="E119" s="568"/>
      <c r="F119" s="568"/>
      <c r="G119" s="568"/>
      <c r="H119" s="568"/>
      <c r="I119" s="568"/>
      <c r="J119" s="568"/>
      <c r="K119" s="569"/>
      <c r="L119" s="442"/>
      <c r="M119" s="443"/>
      <c r="N119" s="443"/>
      <c r="O119" s="444"/>
      <c r="P119" s="123"/>
      <c r="Q119" s="443"/>
      <c r="R119" s="444"/>
      <c r="S119" s="123"/>
      <c r="T119" s="443"/>
      <c r="U119" s="123"/>
      <c r="V119" s="123"/>
      <c r="W119" s="444"/>
      <c r="X119" s="444"/>
      <c r="Y119" s="444"/>
      <c r="Z119" s="239"/>
      <c r="AA119" s="123"/>
      <c r="AB119" s="444"/>
      <c r="AC119" s="444"/>
      <c r="AD119" s="444"/>
      <c r="AE119" s="444"/>
      <c r="AF119" s="239"/>
      <c r="AG119" s="123"/>
      <c r="AH119" s="444"/>
      <c r="AI119" s="444"/>
      <c r="AJ119" s="444"/>
      <c r="AK119" s="123"/>
      <c r="AL119" s="443"/>
      <c r="AM119" s="444"/>
      <c r="AN119" s="443"/>
      <c r="AO119" s="240"/>
      <c r="AP119" s="123"/>
      <c r="BV119" s="12"/>
      <c r="BW119" s="12"/>
      <c r="BX119" s="12"/>
      <c r="BY119" s="12"/>
    </row>
    <row r="120" spans="1:91" ht="16.350000000000001" customHeight="1" x14ac:dyDescent="0.2">
      <c r="A120" s="528" t="s">
        <v>163</v>
      </c>
      <c r="B120" s="537"/>
      <c r="C120" s="498" t="s">
        <v>47</v>
      </c>
      <c r="D120" s="499"/>
      <c r="E120" s="500"/>
      <c r="F120" s="507" t="s">
        <v>48</v>
      </c>
      <c r="G120" s="508"/>
      <c r="H120" s="508"/>
      <c r="I120" s="508"/>
      <c r="J120" s="508"/>
      <c r="K120" s="508"/>
      <c r="L120" s="508"/>
      <c r="M120" s="508"/>
      <c r="N120" s="508"/>
      <c r="O120" s="508"/>
      <c r="P120" s="508"/>
      <c r="Q120" s="508"/>
      <c r="R120" s="508"/>
      <c r="S120" s="508"/>
      <c r="T120" s="508"/>
      <c r="U120" s="508"/>
      <c r="V120" s="508"/>
      <c r="W120" s="508"/>
      <c r="X120" s="508"/>
      <c r="Y120" s="508"/>
      <c r="Z120" s="508"/>
      <c r="AA120" s="508"/>
      <c r="AB120" s="508"/>
      <c r="AC120" s="508"/>
      <c r="AD120" s="508"/>
      <c r="AE120" s="508"/>
      <c r="AF120" s="508"/>
      <c r="AG120" s="508"/>
      <c r="AH120" s="508"/>
      <c r="AI120" s="508"/>
      <c r="AJ120" s="508"/>
      <c r="AK120" s="508"/>
      <c r="AL120" s="508"/>
      <c r="AM120" s="523"/>
      <c r="AN120" s="509" t="s">
        <v>49</v>
      </c>
      <c r="AO120" s="241"/>
    </row>
    <row r="121" spans="1:91" ht="16.350000000000001" customHeight="1" x14ac:dyDescent="0.2">
      <c r="A121" s="529"/>
      <c r="B121" s="570"/>
      <c r="C121" s="501"/>
      <c r="D121" s="502"/>
      <c r="E121" s="503"/>
      <c r="F121" s="507" t="s">
        <v>53</v>
      </c>
      <c r="G121" s="509"/>
      <c r="H121" s="507" t="s">
        <v>54</v>
      </c>
      <c r="I121" s="509"/>
      <c r="J121" s="507" t="s">
        <v>55</v>
      </c>
      <c r="K121" s="509"/>
      <c r="L121" s="507" t="s">
        <v>56</v>
      </c>
      <c r="M121" s="509"/>
      <c r="N121" s="507" t="s">
        <v>57</v>
      </c>
      <c r="O121" s="509"/>
      <c r="P121" s="520" t="s">
        <v>58</v>
      </c>
      <c r="Q121" s="521"/>
      <c r="R121" s="520" t="s">
        <v>59</v>
      </c>
      <c r="S121" s="521"/>
      <c r="T121" s="520" t="s">
        <v>60</v>
      </c>
      <c r="U121" s="521"/>
      <c r="V121" s="520" t="s">
        <v>61</v>
      </c>
      <c r="W121" s="521"/>
      <c r="X121" s="520" t="s">
        <v>62</v>
      </c>
      <c r="Y121" s="521"/>
      <c r="Z121" s="520" t="s">
        <v>63</v>
      </c>
      <c r="AA121" s="521"/>
      <c r="AB121" s="520" t="s">
        <v>64</v>
      </c>
      <c r="AC121" s="521"/>
      <c r="AD121" s="520" t="s">
        <v>65</v>
      </c>
      <c r="AE121" s="521"/>
      <c r="AF121" s="520" t="s">
        <v>66</v>
      </c>
      <c r="AG121" s="521"/>
      <c r="AH121" s="520" t="s">
        <v>67</v>
      </c>
      <c r="AI121" s="521"/>
      <c r="AJ121" s="520" t="s">
        <v>68</v>
      </c>
      <c r="AK121" s="521"/>
      <c r="AL121" s="520" t="s">
        <v>69</v>
      </c>
      <c r="AM121" s="522"/>
      <c r="AN121" s="509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</row>
    <row r="122" spans="1:91" ht="16.350000000000001" customHeight="1" x14ac:dyDescent="0.2">
      <c r="A122" s="530"/>
      <c r="B122" s="539"/>
      <c r="C122" s="401" t="s">
        <v>74</v>
      </c>
      <c r="D122" s="429" t="s">
        <v>87</v>
      </c>
      <c r="E122" s="399" t="s">
        <v>76</v>
      </c>
      <c r="F122" s="402" t="s">
        <v>87</v>
      </c>
      <c r="G122" s="399" t="s">
        <v>76</v>
      </c>
      <c r="H122" s="402" t="s">
        <v>87</v>
      </c>
      <c r="I122" s="399" t="s">
        <v>76</v>
      </c>
      <c r="J122" s="402" t="s">
        <v>87</v>
      </c>
      <c r="K122" s="399" t="s">
        <v>76</v>
      </c>
      <c r="L122" s="402" t="s">
        <v>87</v>
      </c>
      <c r="M122" s="399" t="s">
        <v>76</v>
      </c>
      <c r="N122" s="402" t="s">
        <v>87</v>
      </c>
      <c r="O122" s="399" t="s">
        <v>76</v>
      </c>
      <c r="P122" s="402" t="s">
        <v>87</v>
      </c>
      <c r="Q122" s="399" t="s">
        <v>76</v>
      </c>
      <c r="R122" s="402" t="s">
        <v>87</v>
      </c>
      <c r="S122" s="399" t="s">
        <v>76</v>
      </c>
      <c r="T122" s="402" t="s">
        <v>87</v>
      </c>
      <c r="U122" s="399" t="s">
        <v>76</v>
      </c>
      <c r="V122" s="402" t="s">
        <v>87</v>
      </c>
      <c r="W122" s="399" t="s">
        <v>76</v>
      </c>
      <c r="X122" s="402" t="s">
        <v>87</v>
      </c>
      <c r="Y122" s="399" t="s">
        <v>76</v>
      </c>
      <c r="Z122" s="402" t="s">
        <v>87</v>
      </c>
      <c r="AA122" s="399" t="s">
        <v>76</v>
      </c>
      <c r="AB122" s="402" t="s">
        <v>87</v>
      </c>
      <c r="AC122" s="399" t="s">
        <v>76</v>
      </c>
      <c r="AD122" s="402" t="s">
        <v>87</v>
      </c>
      <c r="AE122" s="398" t="s">
        <v>76</v>
      </c>
      <c r="AF122" s="402" t="s">
        <v>87</v>
      </c>
      <c r="AG122" s="399" t="s">
        <v>76</v>
      </c>
      <c r="AH122" s="402" t="s">
        <v>87</v>
      </c>
      <c r="AI122" s="398" t="s">
        <v>76</v>
      </c>
      <c r="AJ122" s="402" t="s">
        <v>87</v>
      </c>
      <c r="AK122" s="399" t="s">
        <v>76</v>
      </c>
      <c r="AL122" s="402" t="s">
        <v>87</v>
      </c>
      <c r="AM122" s="428" t="s">
        <v>76</v>
      </c>
      <c r="AN122" s="509"/>
      <c r="AO122" s="242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</row>
    <row r="123" spans="1:91" ht="15" customHeight="1" x14ac:dyDescent="0.2">
      <c r="A123" s="571" t="s">
        <v>181</v>
      </c>
      <c r="B123" s="572"/>
      <c r="C123" s="113">
        <f>SUM(D123+E123)</f>
        <v>0</v>
      </c>
      <c r="D123" s="114">
        <f t="shared" ref="D123:E125" si="54">SUM(F123+H123+J123+L123+N123+P123+R123+T123+V123+X123+Z123+AB123+AD123+AF123+AH123+AJ123+AL123)</f>
        <v>0</v>
      </c>
      <c r="E123" s="70">
        <f t="shared" si="54"/>
        <v>0</v>
      </c>
      <c r="F123" s="243"/>
      <c r="G123" s="244"/>
      <c r="H123" s="243"/>
      <c r="I123" s="244"/>
      <c r="J123" s="243"/>
      <c r="K123" s="244"/>
      <c r="L123" s="243"/>
      <c r="M123" s="244"/>
      <c r="N123" s="243"/>
      <c r="O123" s="244"/>
      <c r="P123" s="243"/>
      <c r="Q123" s="244"/>
      <c r="R123" s="243"/>
      <c r="S123" s="244"/>
      <c r="T123" s="243"/>
      <c r="U123" s="244"/>
      <c r="V123" s="243"/>
      <c r="W123" s="244"/>
      <c r="X123" s="243"/>
      <c r="Y123" s="244"/>
      <c r="Z123" s="243"/>
      <c r="AA123" s="244"/>
      <c r="AB123" s="243"/>
      <c r="AC123" s="244"/>
      <c r="AD123" s="245"/>
      <c r="AE123" s="246"/>
      <c r="AF123" s="243"/>
      <c r="AG123" s="244"/>
      <c r="AH123" s="245"/>
      <c r="AI123" s="246"/>
      <c r="AJ123" s="243"/>
      <c r="AK123" s="244"/>
      <c r="AL123" s="245"/>
      <c r="AM123" s="247"/>
      <c r="AN123" s="248"/>
      <c r="AO123" s="143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"/>
      <c r="CA123" s="36" t="str">
        <f>IF(AND($C123&gt;0,AN123="")," * No olvide digitar la variable "&amp;AN$120&amp;""&amp;". Digite CERO si no tiene",IF(AN123&gt;$C123," * La variable "&amp;AN$120&amp;""&amp;" No puede ser mayor al Total.",""))</f>
        <v/>
      </c>
      <c r="CM123" s="37">
        <f>IF(AND($C123&gt;0,AN123=""),1,IF(AN123&gt;$C123,1,0))</f>
        <v>0</v>
      </c>
    </row>
    <row r="124" spans="1:91" ht="15" customHeight="1" x14ac:dyDescent="0.2">
      <c r="A124" s="573" t="s">
        <v>182</v>
      </c>
      <c r="B124" s="574"/>
      <c r="C124" s="68">
        <f>SUM(D124+E124)</f>
        <v>0</v>
      </c>
      <c r="D124" s="69">
        <f t="shared" si="54"/>
        <v>0</v>
      </c>
      <c r="E124" s="83">
        <f t="shared" si="54"/>
        <v>0</v>
      </c>
      <c r="F124" s="249"/>
      <c r="G124" s="250"/>
      <c r="H124" s="249"/>
      <c r="I124" s="250"/>
      <c r="J124" s="249"/>
      <c r="K124" s="250"/>
      <c r="L124" s="249"/>
      <c r="M124" s="250"/>
      <c r="N124" s="249"/>
      <c r="O124" s="250"/>
      <c r="P124" s="249"/>
      <c r="Q124" s="250"/>
      <c r="R124" s="249"/>
      <c r="S124" s="250"/>
      <c r="T124" s="249"/>
      <c r="U124" s="250"/>
      <c r="V124" s="249"/>
      <c r="W124" s="250"/>
      <c r="X124" s="249"/>
      <c r="Y124" s="250"/>
      <c r="Z124" s="249"/>
      <c r="AA124" s="250"/>
      <c r="AB124" s="249"/>
      <c r="AC124" s="250"/>
      <c r="AD124" s="251"/>
      <c r="AE124" s="252"/>
      <c r="AF124" s="249"/>
      <c r="AG124" s="250"/>
      <c r="AH124" s="251"/>
      <c r="AI124" s="252"/>
      <c r="AJ124" s="249"/>
      <c r="AK124" s="250"/>
      <c r="AL124" s="251"/>
      <c r="AM124" s="253"/>
      <c r="AN124" s="82"/>
      <c r="AO124" s="143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"/>
      <c r="CA124" s="36" t="str">
        <f t="shared" ref="CA124:CA125" si="55">IF(AND($C124&gt;0,AN124="")," * No olvide digitar la variable "&amp;AN$120&amp;""&amp;". Digite CERO si no tiene",IF(AN124&gt;$C124," * La variable "&amp;AN$120&amp;""&amp;" No puede ser mayor al Total.",""))</f>
        <v/>
      </c>
      <c r="CM124" s="37">
        <f t="shared" ref="CM124:CM125" si="56">IF(AND($C124&gt;0,AN124=""),1,IF(AN124&gt;$C124,1,0))</f>
        <v>0</v>
      </c>
    </row>
    <row r="125" spans="1:91" ht="15" customHeight="1" x14ac:dyDescent="0.2">
      <c r="A125" s="575" t="s">
        <v>183</v>
      </c>
      <c r="B125" s="576"/>
      <c r="C125" s="134">
        <f>SUM(D125+E125)</f>
        <v>0</v>
      </c>
      <c r="D125" s="135">
        <f t="shared" si="54"/>
        <v>0</v>
      </c>
      <c r="E125" s="136">
        <f t="shared" si="54"/>
        <v>0</v>
      </c>
      <c r="F125" s="254"/>
      <c r="G125" s="255"/>
      <c r="H125" s="254"/>
      <c r="I125" s="255"/>
      <c r="J125" s="254"/>
      <c r="K125" s="255"/>
      <c r="L125" s="254"/>
      <c r="M125" s="255"/>
      <c r="N125" s="254"/>
      <c r="O125" s="255"/>
      <c r="P125" s="254"/>
      <c r="Q125" s="255"/>
      <c r="R125" s="254"/>
      <c r="S125" s="255"/>
      <c r="T125" s="254"/>
      <c r="U125" s="255"/>
      <c r="V125" s="254"/>
      <c r="W125" s="255"/>
      <c r="X125" s="254"/>
      <c r="Y125" s="255"/>
      <c r="Z125" s="254"/>
      <c r="AA125" s="255"/>
      <c r="AB125" s="254"/>
      <c r="AC125" s="255"/>
      <c r="AD125" s="256"/>
      <c r="AE125" s="257"/>
      <c r="AF125" s="254"/>
      <c r="AG125" s="255"/>
      <c r="AH125" s="256"/>
      <c r="AI125" s="257"/>
      <c r="AJ125" s="254"/>
      <c r="AK125" s="255"/>
      <c r="AL125" s="256"/>
      <c r="AM125" s="258"/>
      <c r="AN125" s="259"/>
      <c r="AO125" s="143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"/>
      <c r="CA125" s="36" t="str">
        <f t="shared" si="55"/>
        <v/>
      </c>
      <c r="CM125" s="37">
        <f t="shared" si="56"/>
        <v>0</v>
      </c>
    </row>
    <row r="126" spans="1:91" s="5" customFormat="1" ht="18" customHeight="1" x14ac:dyDescent="0.15">
      <c r="A126" s="354" t="s">
        <v>184</v>
      </c>
      <c r="B126" s="355"/>
      <c r="X126" s="12"/>
      <c r="Y126" s="12"/>
      <c r="BV126" s="12"/>
      <c r="BW126" s="12"/>
      <c r="BX126" s="128"/>
      <c r="BY126" s="128"/>
    </row>
    <row r="127" spans="1:91" ht="26.25" customHeight="1" x14ac:dyDescent="0.2">
      <c r="A127" s="577" t="s">
        <v>185</v>
      </c>
      <c r="B127" s="578"/>
      <c r="C127" s="528" t="s">
        <v>6</v>
      </c>
      <c r="D127" s="536"/>
      <c r="E127" s="537"/>
      <c r="F127" s="507" t="s">
        <v>186</v>
      </c>
      <c r="G127" s="509"/>
      <c r="H127" s="581" t="s">
        <v>187</v>
      </c>
      <c r="I127" s="509"/>
      <c r="J127" s="507" t="s">
        <v>188</v>
      </c>
      <c r="K127" s="509"/>
      <c r="L127" s="507" t="s">
        <v>57</v>
      </c>
      <c r="M127" s="509"/>
      <c r="N127" s="507" t="s">
        <v>189</v>
      </c>
      <c r="O127" s="509"/>
      <c r="P127" s="507" t="s">
        <v>190</v>
      </c>
      <c r="Q127" s="509"/>
      <c r="R127" s="520" t="s">
        <v>191</v>
      </c>
      <c r="S127" s="521"/>
      <c r="T127" s="520" t="s">
        <v>192</v>
      </c>
      <c r="U127" s="521"/>
      <c r="V127" s="520" t="s">
        <v>193</v>
      </c>
      <c r="W127" s="540"/>
      <c r="X127" s="520" t="s">
        <v>194</v>
      </c>
      <c r="Y127" s="521"/>
      <c r="Z127" s="591" t="s">
        <v>195</v>
      </c>
      <c r="AA127" s="540"/>
      <c r="AB127" s="540"/>
      <c r="AC127" s="540"/>
      <c r="AD127" s="521"/>
      <c r="AE127" s="505" t="s">
        <v>196</v>
      </c>
      <c r="AF127" s="592" t="s">
        <v>85</v>
      </c>
      <c r="AG127" s="500" t="s">
        <v>86</v>
      </c>
      <c r="AH127" s="594" t="s">
        <v>197</v>
      </c>
      <c r="AI127" s="595" t="s">
        <v>198</v>
      </c>
      <c r="AJ127" s="515" t="s">
        <v>199</v>
      </c>
      <c r="AK127" s="500" t="s">
        <v>200</v>
      </c>
      <c r="BV127" s="2"/>
      <c r="BW127" s="2"/>
      <c r="BX127" s="2"/>
      <c r="BY127" s="2"/>
    </row>
    <row r="128" spans="1:91" ht="26.25" customHeight="1" x14ac:dyDescent="0.2">
      <c r="A128" s="579"/>
      <c r="B128" s="580"/>
      <c r="C128" s="401" t="s">
        <v>74</v>
      </c>
      <c r="D128" s="429" t="s">
        <v>75</v>
      </c>
      <c r="E128" s="400" t="s">
        <v>76</v>
      </c>
      <c r="F128" s="402" t="s">
        <v>87</v>
      </c>
      <c r="G128" s="403" t="s">
        <v>76</v>
      </c>
      <c r="H128" s="402" t="s">
        <v>87</v>
      </c>
      <c r="I128" s="403" t="s">
        <v>76</v>
      </c>
      <c r="J128" s="402" t="s">
        <v>87</v>
      </c>
      <c r="K128" s="403" t="s">
        <v>76</v>
      </c>
      <c r="L128" s="402" t="s">
        <v>87</v>
      </c>
      <c r="M128" s="403" t="s">
        <v>76</v>
      </c>
      <c r="N128" s="402" t="s">
        <v>87</v>
      </c>
      <c r="O128" s="403" t="s">
        <v>76</v>
      </c>
      <c r="P128" s="402" t="s">
        <v>87</v>
      </c>
      <c r="Q128" s="403" t="s">
        <v>76</v>
      </c>
      <c r="R128" s="402" t="s">
        <v>87</v>
      </c>
      <c r="S128" s="403" t="s">
        <v>76</v>
      </c>
      <c r="T128" s="402" t="s">
        <v>87</v>
      </c>
      <c r="U128" s="403" t="s">
        <v>76</v>
      </c>
      <c r="V128" s="402" t="s">
        <v>87</v>
      </c>
      <c r="W128" s="445" t="s">
        <v>76</v>
      </c>
      <c r="X128" s="402" t="s">
        <v>87</v>
      </c>
      <c r="Y128" s="403" t="s">
        <v>76</v>
      </c>
      <c r="Z128" s="446" t="s">
        <v>201</v>
      </c>
      <c r="AA128" s="435" t="s">
        <v>202</v>
      </c>
      <c r="AB128" s="260" t="s">
        <v>203</v>
      </c>
      <c r="AC128" s="435" t="s">
        <v>204</v>
      </c>
      <c r="AD128" s="398" t="s">
        <v>205</v>
      </c>
      <c r="AE128" s="505"/>
      <c r="AF128" s="593"/>
      <c r="AG128" s="503"/>
      <c r="AH128" s="594"/>
      <c r="AI128" s="595"/>
      <c r="AJ128" s="516"/>
      <c r="AK128" s="503"/>
      <c r="BV128" s="2"/>
      <c r="BW128" s="2"/>
      <c r="BX128" s="2"/>
      <c r="BY128" s="2"/>
    </row>
    <row r="129" spans="1:96" ht="15" customHeight="1" x14ac:dyDescent="0.25">
      <c r="A129" s="582" t="s">
        <v>206</v>
      </c>
      <c r="B129" s="583"/>
      <c r="C129" s="130">
        <f>SUM(D129+E129)</f>
        <v>0</v>
      </c>
      <c r="D129" s="131">
        <f t="shared" ref="D129:E131" si="57">SUM(F129+H129+J129+L129+N129+P129+R129+T129+V129+X129)</f>
        <v>0</v>
      </c>
      <c r="E129" s="431">
        <f t="shared" si="57"/>
        <v>0</v>
      </c>
      <c r="F129" s="176"/>
      <c r="G129" s="430"/>
      <c r="H129" s="176"/>
      <c r="I129" s="430"/>
      <c r="J129" s="176"/>
      <c r="K129" s="430"/>
      <c r="L129" s="176"/>
      <c r="M129" s="430"/>
      <c r="N129" s="176"/>
      <c r="O129" s="430"/>
      <c r="P129" s="176"/>
      <c r="Q129" s="430"/>
      <c r="R129" s="176"/>
      <c r="S129" s="430"/>
      <c r="T129" s="176"/>
      <c r="U129" s="430"/>
      <c r="V129" s="176"/>
      <c r="W129" s="430"/>
      <c r="X129" s="176"/>
      <c r="Y129" s="447"/>
      <c r="Z129" s="261"/>
      <c r="AA129" s="78"/>
      <c r="AB129" s="78"/>
      <c r="AC129" s="78"/>
      <c r="AD129" s="430"/>
      <c r="AE129" s="262"/>
      <c r="AF129" s="261"/>
      <c r="AG129" s="430"/>
      <c r="AH129" s="176"/>
      <c r="AI129" s="78"/>
      <c r="AJ129" s="78"/>
      <c r="AK129" s="430"/>
      <c r="AL129" s="2" t="str">
        <f>CA129&amp;CB129&amp;CC129&amp;CD129&amp;CE129&amp;CF129</f>
        <v/>
      </c>
      <c r="BV129" s="2"/>
      <c r="BW129" s="2"/>
      <c r="BX129" s="2"/>
      <c r="BY129" s="2"/>
      <c r="CA129" s="36" t="str">
        <f>IF(AND($C129&gt;0,AF129="")," * No olvide digitar la variable "&amp;AF$127&amp;""&amp;". Digite CERO si no tiene",IF(AF129&gt;$C129," * La variable "&amp;AF$127&amp;""&amp;" No puede ser mayor al Total.",""))</f>
        <v/>
      </c>
      <c r="CB129" s="36" t="str">
        <f>IF(AND($C129&gt;0,AG129="")," * No olvide digitar la variable "&amp;AG$127&amp;""&amp;". Digite CERO si no tiene",IF(AG129&gt;$C129," * La variable "&amp;AG$127&amp;""&amp;" No puede ser mayor al Total.",""))</f>
        <v/>
      </c>
      <c r="CC129" s="36" t="str">
        <f>IF(AND($C129&gt;0,AH129="")," * No olvide digitar la variable "&amp;AH$127&amp;""&amp;". Digite CERO si no tiene",IF(AH129&gt;$C129," * La variable "&amp;AH$127&amp;""&amp;" No puede ser mayor al Total.",""))</f>
        <v/>
      </c>
      <c r="CD129" s="36" t="str">
        <f>IF(AND($E129&gt;0,AI129="")," * No olvide digitar la variable "&amp;AI$127&amp;""&amp;". Digite CERO si no tiene",IF(AI129&gt;$E129," * La variable "&amp;AI$127&amp;""&amp;" No puede ser mayor al Total.",""))</f>
        <v/>
      </c>
      <c r="CE129" s="36" t="str">
        <f>IF(AND($C129&gt;0,AJ129="")," * No olvide digitar la variable "&amp;AJ$127&amp;""&amp;". Digite CERO si no tiene",IF(AJ129&gt;$C129," * La variable "&amp;AJ$127&amp;""&amp;" No puede ser mayor al Total.",""))</f>
        <v/>
      </c>
      <c r="CF129" s="36" t="str">
        <f>IF(AND($C129&gt;0,AK129="")," * No olvide digitar la variable "&amp;AK$127&amp;""&amp;". Digite CERO si no tiene",IF(AK129&gt;$C129," * La variable "&amp;AK$127&amp;""&amp;" No puede ser mayor al Total.",""))</f>
        <v/>
      </c>
      <c r="CM129" s="37">
        <f>IF(AND($C129&gt;0,AF129=""),1,IF(AF129&gt;$C129,1,0))</f>
        <v>0</v>
      </c>
      <c r="CN129" s="37">
        <f t="shared" ref="CN129:CR131" si="58">IF(AND($C129&gt;0,AG129=""),1,IF(AG129&gt;$C129,1,0))</f>
        <v>0</v>
      </c>
      <c r="CO129" s="37">
        <f t="shared" si="58"/>
        <v>0</v>
      </c>
      <c r="CP129" s="37">
        <f t="shared" si="58"/>
        <v>0</v>
      </c>
      <c r="CQ129" s="37">
        <f t="shared" si="58"/>
        <v>0</v>
      </c>
      <c r="CR129" s="38">
        <f>IF(AND($C129&gt;0,AK129=""),1,IF(AK129&gt;$C129,1,0))</f>
        <v>0</v>
      </c>
    </row>
    <row r="130" spans="1:96" ht="15" customHeight="1" x14ac:dyDescent="0.25">
      <c r="A130" s="584" t="s">
        <v>207</v>
      </c>
      <c r="B130" s="585"/>
      <c r="C130" s="263">
        <f>SUM(D130+E130)</f>
        <v>0</v>
      </c>
      <c r="D130" s="114">
        <f t="shared" si="57"/>
        <v>0</v>
      </c>
      <c r="E130" s="70">
        <f t="shared" si="57"/>
        <v>0</v>
      </c>
      <c r="F130" s="243"/>
      <c r="G130" s="248"/>
      <c r="H130" s="243"/>
      <c r="I130" s="248"/>
      <c r="J130" s="243"/>
      <c r="K130" s="248"/>
      <c r="L130" s="243"/>
      <c r="M130" s="248"/>
      <c r="N130" s="243"/>
      <c r="O130" s="248"/>
      <c r="P130" s="243"/>
      <c r="Q130" s="248"/>
      <c r="R130" s="243"/>
      <c r="S130" s="248"/>
      <c r="T130" s="243"/>
      <c r="U130" s="248"/>
      <c r="V130" s="243"/>
      <c r="W130" s="248"/>
      <c r="X130" s="243"/>
      <c r="Y130" s="264"/>
      <c r="Z130" s="265"/>
      <c r="AA130" s="266"/>
      <c r="AB130" s="266"/>
      <c r="AC130" s="266"/>
      <c r="AD130" s="248"/>
      <c r="AE130" s="267"/>
      <c r="AF130" s="265"/>
      <c r="AG130" s="248"/>
      <c r="AH130" s="243"/>
      <c r="AI130" s="266"/>
      <c r="AJ130" s="266"/>
      <c r="AK130" s="248"/>
      <c r="AL130" s="2" t="str">
        <f t="shared" ref="AL130:AL131" si="59">CA130&amp;CB130&amp;CC130&amp;CD130&amp;CE130&amp;CF130</f>
        <v/>
      </c>
      <c r="BV130" s="2"/>
      <c r="BW130" s="2"/>
      <c r="BX130" s="2"/>
      <c r="BY130" s="2"/>
      <c r="CA130" s="36" t="str">
        <f t="shared" ref="CA130:CC131" si="60">IF(AND($C130&gt;0,AF130="")," * No olvide digitar la variable "&amp;AF$127&amp;""&amp;". Digite CERO si no tiene",IF(AF130&gt;$C130," * La variable "&amp;AF$127&amp;""&amp;" No puede ser mayor al Total.",""))</f>
        <v/>
      </c>
      <c r="CB130" s="36" t="str">
        <f t="shared" si="60"/>
        <v/>
      </c>
      <c r="CC130" s="36" t="str">
        <f t="shared" si="60"/>
        <v/>
      </c>
      <c r="CD130" s="36" t="str">
        <f t="shared" ref="CD130:CD131" si="61">IF(AND($E130&gt;0,AI130="")," * No olvide digitar la variable "&amp;AI$127&amp;""&amp;". Digite CERO si no tiene",IF(AI130&gt;$E130," * La variable "&amp;AI$127&amp;""&amp;" No puede ser mayor al Total.",""))</f>
        <v/>
      </c>
      <c r="CE130" s="36" t="str">
        <f t="shared" ref="CE130:CF131" si="62">IF(AND($C130&gt;0,AJ130="")," * No olvide digitar la variable "&amp;AJ$127&amp;""&amp;". Digite CERO si no tiene",IF(AJ130&gt;$C130," * La variable "&amp;AJ$127&amp;""&amp;" No puede ser mayor al Total.",""))</f>
        <v/>
      </c>
      <c r="CF130" s="36" t="str">
        <f t="shared" si="62"/>
        <v/>
      </c>
      <c r="CM130" s="37">
        <f t="shared" ref="CM130:CM131" si="63">IF(AND($C130&gt;0,AF130=""),1,IF(AF130&gt;$C130,1,0))</f>
        <v>0</v>
      </c>
      <c r="CN130" s="37">
        <f t="shared" si="58"/>
        <v>0</v>
      </c>
      <c r="CO130" s="37">
        <f t="shared" si="58"/>
        <v>0</v>
      </c>
      <c r="CP130" s="37">
        <f t="shared" si="58"/>
        <v>0</v>
      </c>
      <c r="CQ130" s="37">
        <f t="shared" si="58"/>
        <v>0</v>
      </c>
      <c r="CR130" s="38">
        <f t="shared" si="58"/>
        <v>0</v>
      </c>
    </row>
    <row r="131" spans="1:96" ht="15" customHeight="1" x14ac:dyDescent="0.25">
      <c r="A131" s="586" t="s">
        <v>208</v>
      </c>
      <c r="B131" s="587"/>
      <c r="C131" s="268">
        <f>SUM(D131+E131)</f>
        <v>0</v>
      </c>
      <c r="D131" s="269">
        <f t="shared" si="57"/>
        <v>0</v>
      </c>
      <c r="E131" s="115">
        <f t="shared" si="57"/>
        <v>0</v>
      </c>
      <c r="F131" s="270"/>
      <c r="G131" s="100"/>
      <c r="H131" s="270"/>
      <c r="I131" s="100"/>
      <c r="J131" s="270"/>
      <c r="K131" s="100"/>
      <c r="L131" s="270"/>
      <c r="M131" s="100"/>
      <c r="N131" s="270"/>
      <c r="O131" s="100"/>
      <c r="P131" s="270"/>
      <c r="Q131" s="100"/>
      <c r="R131" s="270"/>
      <c r="S131" s="100"/>
      <c r="T131" s="270"/>
      <c r="U131" s="100"/>
      <c r="V131" s="270"/>
      <c r="W131" s="100"/>
      <c r="X131" s="270"/>
      <c r="Y131" s="271"/>
      <c r="Z131" s="272"/>
      <c r="AA131" s="99"/>
      <c r="AB131" s="99"/>
      <c r="AC131" s="99"/>
      <c r="AD131" s="100"/>
      <c r="AE131" s="362"/>
      <c r="AF131" s="272"/>
      <c r="AG131" s="100"/>
      <c r="AH131" s="270"/>
      <c r="AI131" s="99"/>
      <c r="AJ131" s="99"/>
      <c r="AK131" s="100"/>
      <c r="AL131" s="2" t="str">
        <f t="shared" si="59"/>
        <v/>
      </c>
      <c r="BV131" s="2"/>
      <c r="BW131" s="2"/>
      <c r="BX131" s="2"/>
      <c r="BY131" s="2"/>
      <c r="CA131" s="36" t="str">
        <f t="shared" si="60"/>
        <v/>
      </c>
      <c r="CB131" s="36" t="str">
        <f t="shared" si="60"/>
        <v/>
      </c>
      <c r="CC131" s="36" t="str">
        <f t="shared" si="60"/>
        <v/>
      </c>
      <c r="CD131" s="36" t="str">
        <f t="shared" si="61"/>
        <v/>
      </c>
      <c r="CE131" s="36" t="str">
        <f t="shared" si="62"/>
        <v/>
      </c>
      <c r="CF131" s="36" t="str">
        <f t="shared" si="62"/>
        <v/>
      </c>
      <c r="CM131" s="37">
        <f t="shared" si="63"/>
        <v>0</v>
      </c>
      <c r="CN131" s="37">
        <f t="shared" si="58"/>
        <v>0</v>
      </c>
      <c r="CO131" s="37">
        <f t="shared" si="58"/>
        <v>0</v>
      </c>
      <c r="CP131" s="37">
        <f t="shared" si="58"/>
        <v>0</v>
      </c>
      <c r="CQ131" s="37">
        <f t="shared" si="58"/>
        <v>0</v>
      </c>
      <c r="CR131" s="38">
        <f t="shared" si="58"/>
        <v>0</v>
      </c>
    </row>
    <row r="132" spans="1:96" s="5" customFormat="1" ht="18" customHeight="1" x14ac:dyDescent="0.15">
      <c r="A132" s="65" t="s">
        <v>209</v>
      </c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AL132" s="12"/>
      <c r="AM132" s="12"/>
      <c r="AN132" s="12"/>
      <c r="AO132" s="12"/>
      <c r="AP132" s="12"/>
      <c r="AQ132" s="12"/>
      <c r="AR132" s="128"/>
      <c r="AS132" s="128"/>
      <c r="AT132" s="128"/>
      <c r="AU132" s="128"/>
      <c r="AV132" s="128"/>
      <c r="AW132" s="128"/>
      <c r="AX132" s="128"/>
      <c r="AY132" s="128"/>
      <c r="AZ132" s="128"/>
      <c r="BA132" s="128"/>
      <c r="BB132" s="128"/>
      <c r="BC132" s="128"/>
      <c r="BD132" s="128"/>
      <c r="BE132" s="128"/>
      <c r="BF132" s="128"/>
      <c r="BG132" s="128"/>
      <c r="BH132" s="128"/>
      <c r="BI132" s="128"/>
      <c r="BJ132" s="128"/>
      <c r="BK132" s="128"/>
      <c r="BL132" s="128"/>
      <c r="BM132" s="128"/>
      <c r="BN132" s="128"/>
      <c r="BO132" s="128"/>
      <c r="BP132" s="128"/>
      <c r="BQ132" s="128"/>
      <c r="BV132" s="12"/>
      <c r="BW132" s="12"/>
      <c r="BX132" s="12"/>
      <c r="BY132" s="12"/>
    </row>
    <row r="133" spans="1:96" ht="16.350000000000001" customHeight="1" x14ac:dyDescent="0.2">
      <c r="A133" s="588" t="s">
        <v>185</v>
      </c>
      <c r="B133" s="540" t="s">
        <v>210</v>
      </c>
      <c r="C133" s="540"/>
      <c r="D133" s="540"/>
      <c r="E133" s="521"/>
      <c r="F133" s="590" t="s">
        <v>1</v>
      </c>
      <c r="G133" s="590"/>
      <c r="AB133" s="273"/>
      <c r="AC133" s="273"/>
      <c r="AD133" s="273"/>
      <c r="AH133" s="273"/>
      <c r="AI133" s="273"/>
      <c r="AJ133" s="273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3"/>
      <c r="BL133" s="3"/>
      <c r="BM133" s="3"/>
      <c r="BN133" s="3"/>
      <c r="BO133" s="3"/>
      <c r="BP133" s="3"/>
      <c r="BU133" s="3"/>
      <c r="BX133" s="3"/>
      <c r="BY133" s="3"/>
    </row>
    <row r="134" spans="1:96" ht="21" customHeight="1" x14ac:dyDescent="0.2">
      <c r="A134" s="589"/>
      <c r="B134" s="274" t="s">
        <v>211</v>
      </c>
      <c r="C134" s="275" t="s">
        <v>212</v>
      </c>
      <c r="D134" s="435" t="s">
        <v>213</v>
      </c>
      <c r="E134" s="399" t="s">
        <v>214</v>
      </c>
      <c r="F134" s="415" t="s">
        <v>215</v>
      </c>
      <c r="G134" s="416" t="s">
        <v>216</v>
      </c>
      <c r="AB134" s="273"/>
      <c r="AC134" s="273"/>
      <c r="AD134" s="273"/>
      <c r="AH134" s="273"/>
      <c r="AI134" s="273"/>
      <c r="AJ134" s="273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3"/>
      <c r="BL134" s="3"/>
      <c r="BM134" s="3"/>
      <c r="BN134" s="3"/>
      <c r="BO134" s="3"/>
      <c r="BP134" s="3"/>
      <c r="BU134" s="3"/>
      <c r="BX134" s="3"/>
      <c r="BY134" s="3"/>
    </row>
    <row r="135" spans="1:96" ht="15" customHeight="1" x14ac:dyDescent="0.25">
      <c r="A135" s="276" t="s">
        <v>206</v>
      </c>
      <c r="B135" s="176"/>
      <c r="C135" s="78"/>
      <c r="D135" s="277"/>
      <c r="E135" s="448"/>
      <c r="F135" s="176"/>
      <c r="G135" s="430"/>
      <c r="P135" s="273"/>
      <c r="AB135" s="273"/>
      <c r="AC135" s="273"/>
      <c r="AD135" s="273"/>
      <c r="AF135"/>
      <c r="AG135"/>
      <c r="AH135" s="273"/>
      <c r="AI135" s="273"/>
      <c r="AJ135" s="273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3"/>
      <c r="BL135" s="3"/>
      <c r="BM135" s="3"/>
      <c r="BN135" s="3"/>
      <c r="BO135" s="3"/>
      <c r="BP135" s="3"/>
      <c r="BU135" s="3"/>
      <c r="BX135" s="3"/>
      <c r="BY135" s="3"/>
    </row>
    <row r="136" spans="1:96" ht="15" customHeight="1" x14ac:dyDescent="0.25">
      <c r="A136" s="278" t="s">
        <v>207</v>
      </c>
      <c r="B136" s="279"/>
      <c r="C136" s="280"/>
      <c r="D136" s="81"/>
      <c r="E136" s="82"/>
      <c r="F136" s="249"/>
      <c r="G136" s="82"/>
      <c r="P136" s="273"/>
      <c r="AB136" s="273"/>
      <c r="AC136" s="273"/>
      <c r="AD136" s="273"/>
      <c r="AF136"/>
      <c r="AG136"/>
      <c r="AH136" s="273"/>
      <c r="AI136" s="273"/>
      <c r="AJ136" s="273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3"/>
      <c r="BL136" s="3"/>
      <c r="BM136" s="3"/>
      <c r="BN136" s="3"/>
      <c r="BO136" s="3"/>
      <c r="BP136" s="3"/>
      <c r="BU136" s="3"/>
      <c r="BX136" s="3"/>
      <c r="BY136" s="3"/>
    </row>
    <row r="137" spans="1:96" ht="15" customHeight="1" x14ac:dyDescent="0.25">
      <c r="A137" s="363" t="s">
        <v>208</v>
      </c>
      <c r="B137" s="270"/>
      <c r="C137" s="99"/>
      <c r="D137" s="99"/>
      <c r="E137" s="100"/>
      <c r="F137" s="270"/>
      <c r="G137" s="100"/>
      <c r="P137" s="273"/>
      <c r="AB137" s="273"/>
      <c r="AC137" s="273"/>
      <c r="AD137" s="273"/>
      <c r="AF137"/>
      <c r="AG137"/>
      <c r="AH137" s="273"/>
      <c r="AI137" s="273"/>
      <c r="AJ137" s="273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3"/>
      <c r="BL137" s="3"/>
      <c r="BM137" s="3"/>
      <c r="BN137" s="3"/>
      <c r="BO137" s="3"/>
      <c r="BP137" s="3"/>
      <c r="BU137" s="3"/>
      <c r="BX137" s="3"/>
      <c r="BY137" s="3"/>
    </row>
    <row r="138" spans="1:96" s="5" customFormat="1" ht="18" customHeight="1" x14ac:dyDescent="0.15">
      <c r="A138" s="11" t="s">
        <v>217</v>
      </c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BV138" s="12"/>
      <c r="BW138" s="12"/>
      <c r="BX138" s="12"/>
      <c r="BY138" s="12"/>
    </row>
    <row r="139" spans="1:96" ht="16.350000000000001" customHeight="1" x14ac:dyDescent="0.2">
      <c r="A139" s="528" t="s">
        <v>185</v>
      </c>
      <c r="B139" s="537"/>
      <c r="C139" s="495" t="s">
        <v>6</v>
      </c>
      <c r="D139" s="507" t="s">
        <v>48</v>
      </c>
      <c r="E139" s="508"/>
      <c r="F139" s="508"/>
      <c r="G139" s="508"/>
      <c r="H139" s="508"/>
      <c r="I139" s="523"/>
      <c r="J139" s="500" t="s">
        <v>49</v>
      </c>
      <c r="K139" s="10"/>
      <c r="L139" s="9"/>
      <c r="M139" s="9"/>
      <c r="N139" s="9"/>
      <c r="O139" s="9"/>
      <c r="P139" s="9"/>
      <c r="Q139" s="9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</row>
    <row r="140" spans="1:96" ht="16.350000000000001" customHeight="1" x14ac:dyDescent="0.2">
      <c r="A140" s="530"/>
      <c r="B140" s="539"/>
      <c r="C140" s="497"/>
      <c r="D140" s="402" t="s">
        <v>55</v>
      </c>
      <c r="E140" s="435" t="s">
        <v>56</v>
      </c>
      <c r="F140" s="435" t="s">
        <v>57</v>
      </c>
      <c r="G140" s="435" t="s">
        <v>189</v>
      </c>
      <c r="H140" s="435" t="s">
        <v>190</v>
      </c>
      <c r="I140" s="361" t="s">
        <v>191</v>
      </c>
      <c r="J140" s="503"/>
      <c r="K140" s="10"/>
      <c r="L140" s="9"/>
      <c r="M140" s="9"/>
      <c r="N140" s="9"/>
      <c r="O140" s="9"/>
      <c r="P140" s="9"/>
      <c r="Q140" s="9"/>
    </row>
    <row r="141" spans="1:96" ht="15" customHeight="1" x14ac:dyDescent="0.2">
      <c r="A141" s="550" t="s">
        <v>218</v>
      </c>
      <c r="B141" s="281" t="s">
        <v>219</v>
      </c>
      <c r="C141" s="282">
        <f>SUM(D141:I141)</f>
        <v>0</v>
      </c>
      <c r="D141" s="33"/>
      <c r="E141" s="170"/>
      <c r="F141" s="170"/>
      <c r="G141" s="170"/>
      <c r="H141" s="170"/>
      <c r="I141" s="144"/>
      <c r="J141" s="426"/>
      <c r="K141" s="143" t="str">
        <f>CA141</f>
        <v/>
      </c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"/>
      <c r="X141" s="3"/>
      <c r="Y141" s="3"/>
      <c r="CA141" s="36" t="str">
        <f>IF(AND($C141&gt;0,J141="")," * No olvide digitar la variable "&amp;J$139&amp;""&amp;". Digite CERO si no tiene",IF(J141&gt;$C141," * La variable "&amp;J$139&amp;""&amp;" No puede ser mayor al Total.",""))</f>
        <v/>
      </c>
      <c r="CM141" s="37">
        <f>IF(AND($C141&gt;0,J141=""),1,IF(J141&gt;$C141,1,0))</f>
        <v>0</v>
      </c>
    </row>
    <row r="142" spans="1:96" ht="15" customHeight="1" x14ac:dyDescent="0.2">
      <c r="A142" s="598"/>
      <c r="B142" s="283" t="s">
        <v>220</v>
      </c>
      <c r="C142" s="284">
        <f>SUM(D142:I142)</f>
        <v>0</v>
      </c>
      <c r="D142" s="59"/>
      <c r="E142" s="285"/>
      <c r="F142" s="285"/>
      <c r="G142" s="285"/>
      <c r="H142" s="285"/>
      <c r="I142" s="139"/>
      <c r="J142" s="60"/>
      <c r="K142" s="143" t="str">
        <f>CA142</f>
        <v/>
      </c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"/>
      <c r="X142" s="3"/>
      <c r="Y142" s="3"/>
      <c r="CA142" s="36" t="str">
        <f>IF(AND($C142&gt;0,J142="")," * No olvide digitar la variable "&amp;J$139&amp;""&amp;". Digite CERO si no tiene",IF(J142&gt;$C142," * La variable "&amp;J$139&amp;""&amp;" No puede ser mayor al Total.",""))</f>
        <v/>
      </c>
      <c r="CM142" s="37">
        <f>IF(AND($C142&gt;0,J142=""),1,IF(J142&gt;$C142,1,0))</f>
        <v>0</v>
      </c>
    </row>
    <row r="143" spans="1:96" s="5" customFormat="1" ht="18" customHeight="1" x14ac:dyDescent="0.15">
      <c r="A143" s="354" t="s">
        <v>221</v>
      </c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BV143" s="12"/>
      <c r="BW143" s="12"/>
      <c r="BX143" s="128"/>
      <c r="BY143" s="128"/>
    </row>
    <row r="144" spans="1:96" ht="16.350000000000001" customHeight="1" x14ac:dyDescent="0.2">
      <c r="A144" s="596" t="s">
        <v>222</v>
      </c>
      <c r="B144" s="596" t="s">
        <v>223</v>
      </c>
      <c r="C144" s="10"/>
      <c r="D144" s="286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</row>
    <row r="145" spans="1:77" ht="16.350000000000001" customHeight="1" x14ac:dyDescent="0.2">
      <c r="A145" s="597"/>
      <c r="B145" s="597"/>
      <c r="C145" s="10"/>
      <c r="D145" s="286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</row>
    <row r="146" spans="1:77" ht="15" customHeight="1" x14ac:dyDescent="0.2">
      <c r="A146" s="287" t="s">
        <v>224</v>
      </c>
      <c r="B146" s="288"/>
      <c r="C146" s="171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</row>
    <row r="147" spans="1:77" ht="15" customHeight="1" x14ac:dyDescent="0.2">
      <c r="A147" s="289" t="s">
        <v>225</v>
      </c>
      <c r="B147" s="290"/>
      <c r="C147" s="171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</row>
    <row r="148" spans="1:77" ht="15" customHeight="1" x14ac:dyDescent="0.2">
      <c r="A148" s="289" t="s">
        <v>226</v>
      </c>
      <c r="B148" s="290"/>
      <c r="C148" s="171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</row>
    <row r="149" spans="1:77" ht="15" customHeight="1" x14ac:dyDescent="0.2">
      <c r="A149" s="289" t="s">
        <v>227</v>
      </c>
      <c r="B149" s="290"/>
      <c r="C149" s="171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</row>
    <row r="150" spans="1:77" ht="15" customHeight="1" x14ac:dyDescent="0.2">
      <c r="A150" s="289" t="s">
        <v>228</v>
      </c>
      <c r="B150" s="290"/>
      <c r="C150" s="171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</row>
    <row r="151" spans="1:77" ht="15" customHeight="1" x14ac:dyDescent="0.2">
      <c r="A151" s="291" t="s">
        <v>229</v>
      </c>
      <c r="B151" s="292"/>
      <c r="C151" s="171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</row>
    <row r="152" spans="1:77" ht="15" customHeight="1" x14ac:dyDescent="0.2">
      <c r="A152" s="291" t="s">
        <v>230</v>
      </c>
      <c r="B152" s="292"/>
      <c r="C152" s="171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</row>
    <row r="153" spans="1:77" ht="15" customHeight="1" x14ac:dyDescent="0.2">
      <c r="A153" s="291" t="s">
        <v>231</v>
      </c>
      <c r="B153" s="290"/>
      <c r="C153" s="171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</row>
    <row r="154" spans="1:77" ht="15" customHeight="1" x14ac:dyDescent="0.2">
      <c r="A154" s="291" t="s">
        <v>232</v>
      </c>
      <c r="B154" s="292"/>
      <c r="C154" s="171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BX154" s="3"/>
      <c r="BY154" s="3"/>
    </row>
    <row r="155" spans="1:77" ht="15" customHeight="1" x14ac:dyDescent="0.2">
      <c r="A155" s="293" t="s">
        <v>233</v>
      </c>
      <c r="B155" s="294"/>
      <c r="C155" s="171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</row>
    <row r="156" spans="1:77" ht="15" customHeight="1" x14ac:dyDescent="0.2">
      <c r="A156" s="295" t="s">
        <v>234</v>
      </c>
      <c r="B156" s="294"/>
      <c r="C156" s="171"/>
      <c r="D156" s="10"/>
      <c r="E156" s="10"/>
      <c r="F156" s="10"/>
      <c r="G156" s="296"/>
      <c r="H156" s="296"/>
      <c r="I156" s="296"/>
      <c r="J156" s="296"/>
      <c r="K156" s="296"/>
      <c r="L156" s="296"/>
      <c r="M156" s="296"/>
      <c r="N156" s="296"/>
      <c r="O156" s="296"/>
      <c r="P156" s="296"/>
      <c r="Q156" s="296"/>
      <c r="R156" s="296"/>
      <c r="S156" s="296"/>
      <c r="T156" s="296"/>
      <c r="U156" s="296"/>
      <c r="V156" s="296"/>
      <c r="W156" s="10"/>
    </row>
    <row r="157" spans="1:77" ht="15" customHeight="1" x14ac:dyDescent="0.2">
      <c r="A157" s="295" t="s">
        <v>235</v>
      </c>
      <c r="B157" s="294"/>
      <c r="C157" s="171"/>
      <c r="D157" s="10"/>
      <c r="E157" s="10"/>
      <c r="F157" s="10"/>
      <c r="G157" s="296"/>
      <c r="H157" s="296"/>
      <c r="I157" s="296"/>
      <c r="J157" s="296"/>
      <c r="K157" s="296"/>
      <c r="L157" s="296"/>
      <c r="M157" s="296"/>
      <c r="N157" s="296"/>
      <c r="O157" s="296"/>
      <c r="P157" s="296"/>
      <c r="Q157" s="296"/>
      <c r="R157" s="296"/>
      <c r="S157" s="296"/>
      <c r="T157" s="296"/>
      <c r="U157" s="296"/>
      <c r="V157" s="296"/>
      <c r="W157" s="10"/>
    </row>
    <row r="158" spans="1:77" ht="26.25" customHeight="1" x14ac:dyDescent="0.2">
      <c r="A158" s="417" t="s">
        <v>6</v>
      </c>
      <c r="B158" s="413">
        <f>SUM(B146:B157)</f>
        <v>0</v>
      </c>
      <c r="C158" s="10"/>
      <c r="D158" s="10"/>
      <c r="E158" s="10"/>
      <c r="F158" s="10"/>
      <c r="G158" s="296"/>
      <c r="H158" s="296"/>
      <c r="I158" s="296"/>
      <c r="J158" s="296"/>
      <c r="K158" s="296"/>
      <c r="L158" s="296"/>
      <c r="M158" s="296"/>
      <c r="N158" s="296"/>
      <c r="O158" s="296"/>
      <c r="P158" s="296"/>
      <c r="Q158" s="296"/>
      <c r="R158" s="296"/>
      <c r="S158" s="296"/>
      <c r="T158" s="296"/>
      <c r="U158" s="296"/>
      <c r="V158" s="296"/>
      <c r="W158" s="10"/>
      <c r="BW158" s="4"/>
    </row>
    <row r="159" spans="1:77" s="5" customFormat="1" ht="18" customHeight="1" x14ac:dyDescent="0.15">
      <c r="A159" s="142" t="s">
        <v>236</v>
      </c>
      <c r="B159" s="11"/>
      <c r="C159" s="11"/>
      <c r="BV159" s="12"/>
      <c r="BW159" s="12"/>
      <c r="BX159" s="128"/>
      <c r="BY159" s="128"/>
    </row>
    <row r="160" spans="1:77" ht="24" customHeight="1" x14ac:dyDescent="0.2">
      <c r="A160" s="507" t="s">
        <v>237</v>
      </c>
      <c r="B160" s="509"/>
      <c r="C160" s="396" t="s">
        <v>238</v>
      </c>
      <c r="D160" s="396" t="s">
        <v>239</v>
      </c>
      <c r="BV160" s="4"/>
      <c r="BW160" s="4"/>
    </row>
    <row r="161" spans="1:77" ht="15" customHeight="1" x14ac:dyDescent="0.2">
      <c r="A161" s="418" t="s">
        <v>240</v>
      </c>
      <c r="B161" s="397" t="s">
        <v>241</v>
      </c>
      <c r="C161" s="419"/>
      <c r="D161" s="419"/>
      <c r="BV161" s="4"/>
      <c r="BW161" s="4"/>
    </row>
    <row r="162" spans="1:77" s="5" customFormat="1" ht="18" customHeight="1" x14ac:dyDescent="0.15">
      <c r="A162" s="11" t="s">
        <v>242</v>
      </c>
      <c r="B162" s="11"/>
      <c r="C162" s="11"/>
      <c r="D162" s="11"/>
      <c r="E162" s="11"/>
      <c r="F162" s="11"/>
      <c r="G162" s="65"/>
      <c r="H162" s="65"/>
      <c r="I162" s="65"/>
      <c r="J162" s="65"/>
      <c r="K162" s="65"/>
      <c r="L162" s="65"/>
      <c r="M162" s="12"/>
      <c r="BV162" s="12"/>
      <c r="BW162" s="12"/>
      <c r="BX162" s="128"/>
      <c r="BY162" s="128"/>
    </row>
    <row r="163" spans="1:77" ht="24" customHeight="1" x14ac:dyDescent="0.2">
      <c r="A163" s="528" t="s">
        <v>237</v>
      </c>
      <c r="B163" s="537"/>
      <c r="C163" s="520" t="s">
        <v>243</v>
      </c>
      <c r="D163" s="540"/>
      <c r="E163" s="521"/>
      <c r="F163" s="596" t="s">
        <v>49</v>
      </c>
      <c r="G163" s="508" t="s">
        <v>244</v>
      </c>
      <c r="H163" s="508"/>
      <c r="I163" s="509"/>
      <c r="J163" s="507" t="s">
        <v>245</v>
      </c>
      <c r="K163" s="508"/>
      <c r="L163" s="509"/>
      <c r="BW163" s="4"/>
    </row>
    <row r="164" spans="1:77" ht="22.15" customHeight="1" x14ac:dyDescent="0.2">
      <c r="A164" s="530"/>
      <c r="B164" s="539"/>
      <c r="C164" s="14" t="s">
        <v>6</v>
      </c>
      <c r="D164" s="18" t="s">
        <v>246</v>
      </c>
      <c r="E164" s="17" t="s">
        <v>247</v>
      </c>
      <c r="F164" s="597"/>
      <c r="G164" s="18" t="s">
        <v>248</v>
      </c>
      <c r="H164" s="24" t="s">
        <v>249</v>
      </c>
      <c r="I164" s="17" t="s">
        <v>250</v>
      </c>
      <c r="J164" s="18" t="s">
        <v>248</v>
      </c>
      <c r="K164" s="24" t="s">
        <v>249</v>
      </c>
      <c r="L164" s="17" t="s">
        <v>250</v>
      </c>
      <c r="BW164" s="4"/>
    </row>
    <row r="165" spans="1:77" ht="15" customHeight="1" x14ac:dyDescent="0.2">
      <c r="A165" s="550" t="s">
        <v>251</v>
      </c>
      <c r="B165" s="297" t="s">
        <v>252</v>
      </c>
      <c r="C165" s="282">
        <f>SUM(D165+E165)</f>
        <v>0</v>
      </c>
      <c r="D165" s="33"/>
      <c r="E165" s="426"/>
      <c r="F165" s="288"/>
      <c r="G165" s="33"/>
      <c r="H165" s="425"/>
      <c r="I165" s="426"/>
      <c r="J165" s="33"/>
      <c r="K165" s="425"/>
      <c r="L165" s="426"/>
      <c r="BW165" s="4"/>
    </row>
    <row r="166" spans="1:77" ht="15" customHeight="1" x14ac:dyDescent="0.2">
      <c r="A166" s="598"/>
      <c r="B166" s="298" t="s">
        <v>253</v>
      </c>
      <c r="C166" s="365">
        <f>SUM(D166+E166)</f>
        <v>0</v>
      </c>
      <c r="D166" s="116"/>
      <c r="E166" s="117"/>
      <c r="F166" s="366"/>
      <c r="G166" s="116"/>
      <c r="H166" s="119"/>
      <c r="I166" s="117"/>
      <c r="J166" s="116"/>
      <c r="K166" s="119"/>
      <c r="L166" s="117"/>
      <c r="BW166" s="4"/>
    </row>
    <row r="167" spans="1:77" s="5" customFormat="1" ht="18" customHeight="1" x14ac:dyDescent="0.15">
      <c r="A167" s="142" t="s">
        <v>254</v>
      </c>
      <c r="BV167" s="12"/>
      <c r="BW167" s="12"/>
      <c r="BX167" s="128"/>
      <c r="BY167" s="128"/>
    </row>
    <row r="168" spans="1:77" ht="28.15" customHeight="1" x14ac:dyDescent="0.2">
      <c r="A168" s="520" t="s">
        <v>255</v>
      </c>
      <c r="B168" s="521"/>
      <c r="C168" s="396" t="s">
        <v>1</v>
      </c>
      <c r="D168" s="402" t="s">
        <v>49</v>
      </c>
      <c r="E168" s="435" t="s">
        <v>256</v>
      </c>
      <c r="F168" s="399" t="s">
        <v>140</v>
      </c>
      <c r="G168" s="296"/>
    </row>
    <row r="169" spans="1:77" ht="15" customHeight="1" x14ac:dyDescent="0.2">
      <c r="A169" s="550" t="s">
        <v>257</v>
      </c>
      <c r="B169" s="175" t="s">
        <v>258</v>
      </c>
      <c r="C169" s="288"/>
      <c r="D169" s="33"/>
      <c r="E169" s="299"/>
      <c r="F169" s="449"/>
      <c r="G169" s="143"/>
    </row>
    <row r="170" spans="1:77" ht="15" customHeight="1" x14ac:dyDescent="0.2">
      <c r="A170" s="598"/>
      <c r="B170" s="133" t="s">
        <v>259</v>
      </c>
      <c r="C170" s="366"/>
      <c r="D170" s="116"/>
      <c r="E170" s="300"/>
      <c r="F170" s="301"/>
      <c r="G170" s="143"/>
    </row>
    <row r="171" spans="1:77" ht="15" customHeight="1" x14ac:dyDescent="0.2">
      <c r="A171" s="180" t="s">
        <v>260</v>
      </c>
      <c r="B171" s="180" t="s">
        <v>258</v>
      </c>
      <c r="C171" s="419"/>
      <c r="D171" s="420"/>
      <c r="E171" s="450"/>
      <c r="F171" s="421"/>
      <c r="G171" s="143"/>
    </row>
    <row r="172" spans="1:77" ht="15" customHeight="1" x14ac:dyDescent="0.2">
      <c r="A172" s="550" t="s">
        <v>261</v>
      </c>
      <c r="B172" s="175" t="s">
        <v>262</v>
      </c>
      <c r="C172" s="288"/>
      <c r="D172" s="33"/>
      <c r="E172" s="170"/>
      <c r="F172" s="449"/>
      <c r="G172" s="143"/>
    </row>
    <row r="173" spans="1:77" ht="15" customHeight="1" x14ac:dyDescent="0.2">
      <c r="A173" s="551"/>
      <c r="B173" s="39" t="s">
        <v>263</v>
      </c>
      <c r="C173" s="290"/>
      <c r="D173" s="71"/>
      <c r="E173" s="77"/>
      <c r="F173" s="72"/>
      <c r="G173" s="143"/>
    </row>
    <row r="174" spans="1:77" ht="15" customHeight="1" x14ac:dyDescent="0.2">
      <c r="A174" s="598"/>
      <c r="B174" s="133" t="s">
        <v>264</v>
      </c>
      <c r="C174" s="366"/>
      <c r="D174" s="116"/>
      <c r="E174" s="121"/>
      <c r="F174" s="117"/>
      <c r="G174" s="143"/>
    </row>
    <row r="175" spans="1:77" s="5" customFormat="1" ht="18" customHeight="1" x14ac:dyDescent="0.15">
      <c r="A175" s="302" t="s">
        <v>265</v>
      </c>
      <c r="B175" s="11"/>
      <c r="C175" s="11"/>
      <c r="D175" s="11"/>
      <c r="E175" s="11"/>
      <c r="F175" s="11"/>
      <c r="G175" s="11"/>
      <c r="H175" s="11"/>
      <c r="I175" s="11"/>
      <c r="BV175" s="12"/>
      <c r="BW175" s="12"/>
      <c r="BX175" s="128"/>
      <c r="BY175" s="128"/>
    </row>
    <row r="176" spans="1:77" x14ac:dyDescent="0.2">
      <c r="A176" s="528" t="s">
        <v>237</v>
      </c>
      <c r="B176" s="537"/>
      <c r="C176" s="520" t="s">
        <v>266</v>
      </c>
      <c r="D176" s="540"/>
      <c r="E176" s="540"/>
      <c r="F176" s="599" t="s">
        <v>49</v>
      </c>
      <c r="G176" s="595" t="s">
        <v>256</v>
      </c>
      <c r="H176" s="509" t="s">
        <v>140</v>
      </c>
      <c r="BW176" s="4"/>
    </row>
    <row r="177" spans="1:77" x14ac:dyDescent="0.2">
      <c r="A177" s="530"/>
      <c r="B177" s="539"/>
      <c r="C177" s="14" t="s">
        <v>267</v>
      </c>
      <c r="D177" s="402" t="s">
        <v>257</v>
      </c>
      <c r="E177" s="399" t="s">
        <v>268</v>
      </c>
      <c r="F177" s="599"/>
      <c r="G177" s="595"/>
      <c r="H177" s="509"/>
      <c r="BW177" s="4"/>
    </row>
    <row r="178" spans="1:77" ht="15.6" customHeight="1" x14ac:dyDescent="0.2">
      <c r="A178" s="600" t="s">
        <v>269</v>
      </c>
      <c r="B178" s="303" t="s">
        <v>264</v>
      </c>
      <c r="C178" s="282">
        <f t="shared" ref="C178:C183" si="64">SUM(D178:E178)</f>
        <v>0</v>
      </c>
      <c r="D178" s="33"/>
      <c r="E178" s="426"/>
      <c r="F178" s="33"/>
      <c r="G178" s="170"/>
      <c r="H178" s="426"/>
      <c r="I178" s="273"/>
      <c r="BW178" s="4"/>
    </row>
    <row r="179" spans="1:77" ht="15.6" customHeight="1" x14ac:dyDescent="0.2">
      <c r="A179" s="601"/>
      <c r="B179" s="172" t="s">
        <v>262</v>
      </c>
      <c r="C179" s="304">
        <f t="shared" si="64"/>
        <v>0</v>
      </c>
      <c r="D179" s="45"/>
      <c r="E179" s="46"/>
      <c r="F179" s="45"/>
      <c r="G179" s="86"/>
      <c r="H179" s="46"/>
      <c r="I179" s="273"/>
      <c r="BW179" s="4"/>
    </row>
    <row r="180" spans="1:77" ht="15.6" customHeight="1" x14ac:dyDescent="0.2">
      <c r="A180" s="602"/>
      <c r="B180" s="298" t="s">
        <v>263</v>
      </c>
      <c r="C180" s="284">
        <f t="shared" si="64"/>
        <v>0</v>
      </c>
      <c r="D180" s="116"/>
      <c r="E180" s="117"/>
      <c r="F180" s="116"/>
      <c r="G180" s="121"/>
      <c r="H180" s="117"/>
      <c r="I180" s="273"/>
      <c r="BW180" s="4"/>
    </row>
    <row r="181" spans="1:77" ht="18.600000000000001" customHeight="1" x14ac:dyDescent="0.2">
      <c r="A181" s="550" t="s">
        <v>270</v>
      </c>
      <c r="B181" s="303" t="s">
        <v>264</v>
      </c>
      <c r="C181" s="282">
        <f t="shared" si="64"/>
        <v>0</v>
      </c>
      <c r="D181" s="33"/>
      <c r="E181" s="426"/>
      <c r="F181" s="33"/>
      <c r="G181" s="170"/>
      <c r="H181" s="426"/>
      <c r="I181" s="273"/>
      <c r="BW181" s="4"/>
    </row>
    <row r="182" spans="1:77" ht="20.45" customHeight="1" x14ac:dyDescent="0.2">
      <c r="A182" s="551"/>
      <c r="B182" s="172" t="s">
        <v>262</v>
      </c>
      <c r="C182" s="304">
        <f t="shared" si="64"/>
        <v>0</v>
      </c>
      <c r="D182" s="45"/>
      <c r="E182" s="46"/>
      <c r="F182" s="45"/>
      <c r="G182" s="86"/>
      <c r="H182" s="46"/>
      <c r="I182" s="273"/>
      <c r="BW182" s="4"/>
    </row>
    <row r="183" spans="1:77" ht="21" customHeight="1" x14ac:dyDescent="0.2">
      <c r="A183" s="598"/>
      <c r="B183" s="298" t="s">
        <v>263</v>
      </c>
      <c r="C183" s="284">
        <f t="shared" si="64"/>
        <v>0</v>
      </c>
      <c r="D183" s="116"/>
      <c r="E183" s="117"/>
      <c r="F183" s="116"/>
      <c r="G183" s="121"/>
      <c r="H183" s="117"/>
      <c r="I183" s="273"/>
      <c r="BW183" s="4"/>
    </row>
    <row r="184" spans="1:77" s="5" customFormat="1" ht="18" customHeight="1" x14ac:dyDescent="0.15">
      <c r="A184" s="13" t="s">
        <v>271</v>
      </c>
      <c r="B184" s="13"/>
      <c r="C184" s="13"/>
      <c r="D184" s="13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BV184" s="12"/>
      <c r="BW184" s="12"/>
      <c r="BX184" s="128"/>
      <c r="BY184" s="128"/>
    </row>
    <row r="185" spans="1:77" x14ac:dyDescent="0.2">
      <c r="A185" s="603" t="s">
        <v>272</v>
      </c>
      <c r="B185" s="541" t="s">
        <v>273</v>
      </c>
      <c r="C185" s="542"/>
      <c r="D185" s="543"/>
      <c r="E185" s="606" t="s">
        <v>48</v>
      </c>
      <c r="F185" s="607"/>
      <c r="G185" s="607"/>
      <c r="H185" s="607"/>
      <c r="I185" s="607"/>
      <c r="J185" s="607"/>
      <c r="K185" s="607"/>
      <c r="L185" s="607"/>
      <c r="M185" s="607"/>
      <c r="N185" s="607"/>
      <c r="O185" s="607"/>
      <c r="P185" s="607"/>
      <c r="Q185" s="607"/>
      <c r="R185" s="607"/>
      <c r="S185" s="607"/>
      <c r="T185" s="607"/>
      <c r="U185" s="607"/>
      <c r="V185" s="607"/>
      <c r="W185" s="607"/>
      <c r="X185" s="607"/>
      <c r="Y185" s="607"/>
      <c r="Z185" s="607"/>
      <c r="AA185" s="607"/>
      <c r="AB185" s="607"/>
      <c r="AC185" s="607"/>
      <c r="AD185" s="607"/>
      <c r="AE185" s="607"/>
      <c r="AF185" s="607"/>
      <c r="AG185" s="607"/>
      <c r="AH185" s="607"/>
      <c r="AI185" s="607"/>
      <c r="AJ185" s="607"/>
      <c r="AK185" s="607"/>
      <c r="AL185" s="608"/>
      <c r="BW185" s="4"/>
    </row>
    <row r="186" spans="1:77" x14ac:dyDescent="0.2">
      <c r="A186" s="604"/>
      <c r="B186" s="544"/>
      <c r="C186" s="545"/>
      <c r="D186" s="546"/>
      <c r="E186" s="507" t="s">
        <v>53</v>
      </c>
      <c r="F186" s="509"/>
      <c r="G186" s="507" t="s">
        <v>54</v>
      </c>
      <c r="H186" s="509"/>
      <c r="I186" s="507" t="s">
        <v>55</v>
      </c>
      <c r="J186" s="509"/>
      <c r="K186" s="507" t="s">
        <v>56</v>
      </c>
      <c r="L186" s="509"/>
      <c r="M186" s="507" t="s">
        <v>57</v>
      </c>
      <c r="N186" s="509"/>
      <c r="O186" s="520" t="s">
        <v>58</v>
      </c>
      <c r="P186" s="521"/>
      <c r="Q186" s="520" t="s">
        <v>59</v>
      </c>
      <c r="R186" s="521"/>
      <c r="S186" s="520" t="s">
        <v>60</v>
      </c>
      <c r="T186" s="521"/>
      <c r="U186" s="520" t="s">
        <v>61</v>
      </c>
      <c r="V186" s="521"/>
      <c r="W186" s="520" t="s">
        <v>62</v>
      </c>
      <c r="X186" s="521"/>
      <c r="Y186" s="520" t="s">
        <v>63</v>
      </c>
      <c r="Z186" s="521"/>
      <c r="AA186" s="520" t="s">
        <v>64</v>
      </c>
      <c r="AB186" s="521"/>
      <c r="AC186" s="520" t="s">
        <v>65</v>
      </c>
      <c r="AD186" s="521"/>
      <c r="AE186" s="520" t="s">
        <v>66</v>
      </c>
      <c r="AF186" s="521"/>
      <c r="AG186" s="520" t="s">
        <v>67</v>
      </c>
      <c r="AH186" s="521"/>
      <c r="AI186" s="520" t="s">
        <v>68</v>
      </c>
      <c r="AJ186" s="521"/>
      <c r="AK186" s="520" t="s">
        <v>69</v>
      </c>
      <c r="AL186" s="521"/>
      <c r="BW186" s="4"/>
    </row>
    <row r="187" spans="1:77" x14ac:dyDescent="0.2">
      <c r="A187" s="605"/>
      <c r="B187" s="423" t="s">
        <v>74</v>
      </c>
      <c r="C187" s="424" t="s">
        <v>75</v>
      </c>
      <c r="D187" s="422" t="s">
        <v>76</v>
      </c>
      <c r="E187" s="402" t="s">
        <v>87</v>
      </c>
      <c r="F187" s="399" t="s">
        <v>76</v>
      </c>
      <c r="G187" s="402" t="s">
        <v>87</v>
      </c>
      <c r="H187" s="399" t="s">
        <v>76</v>
      </c>
      <c r="I187" s="402" t="s">
        <v>87</v>
      </c>
      <c r="J187" s="399" t="s">
        <v>76</v>
      </c>
      <c r="K187" s="402" t="s">
        <v>87</v>
      </c>
      <c r="L187" s="398" t="s">
        <v>76</v>
      </c>
      <c r="M187" s="402" t="s">
        <v>87</v>
      </c>
      <c r="N187" s="399" t="s">
        <v>76</v>
      </c>
      <c r="O187" s="402" t="s">
        <v>87</v>
      </c>
      <c r="P187" s="398" t="s">
        <v>76</v>
      </c>
      <c r="Q187" s="402" t="s">
        <v>87</v>
      </c>
      <c r="R187" s="399" t="s">
        <v>76</v>
      </c>
      <c r="S187" s="402" t="s">
        <v>87</v>
      </c>
      <c r="T187" s="398" t="s">
        <v>76</v>
      </c>
      <c r="U187" s="402" t="s">
        <v>87</v>
      </c>
      <c r="V187" s="399" t="s">
        <v>76</v>
      </c>
      <c r="W187" s="402" t="s">
        <v>87</v>
      </c>
      <c r="X187" s="398" t="s">
        <v>76</v>
      </c>
      <c r="Y187" s="402" t="s">
        <v>87</v>
      </c>
      <c r="Z187" s="399" t="s">
        <v>76</v>
      </c>
      <c r="AA187" s="402" t="s">
        <v>87</v>
      </c>
      <c r="AB187" s="399" t="s">
        <v>76</v>
      </c>
      <c r="AC187" s="402" t="s">
        <v>87</v>
      </c>
      <c r="AD187" s="399" t="s">
        <v>76</v>
      </c>
      <c r="AE187" s="402" t="s">
        <v>87</v>
      </c>
      <c r="AF187" s="399" t="s">
        <v>76</v>
      </c>
      <c r="AG187" s="402" t="s">
        <v>87</v>
      </c>
      <c r="AH187" s="399" t="s">
        <v>76</v>
      </c>
      <c r="AI187" s="402" t="s">
        <v>87</v>
      </c>
      <c r="AJ187" s="399" t="s">
        <v>76</v>
      </c>
      <c r="AK187" s="402" t="s">
        <v>87</v>
      </c>
      <c r="AL187" s="399" t="s">
        <v>76</v>
      </c>
      <c r="BW187" s="4"/>
    </row>
    <row r="188" spans="1:77" ht="15" customHeight="1" x14ac:dyDescent="0.2">
      <c r="A188" s="356" t="s">
        <v>274</v>
      </c>
      <c r="B188" s="305">
        <f>SUM(C188+D188)</f>
        <v>0</v>
      </c>
      <c r="C188" s="306">
        <f>SUM(O188+Q188+S188+U188+W188+Y188+AA188+AC188+AE188+AG188+AI188+AK188)</f>
        <v>0</v>
      </c>
      <c r="D188" s="451">
        <f>SUM(P188+R188+T188+V188+X188+Z188+AB188+AD188+AF188+AH188+AJ188+AL188)</f>
        <v>0</v>
      </c>
      <c r="E188" s="367"/>
      <c r="F188" s="307"/>
      <c r="G188" s="308"/>
      <c r="H188" s="368"/>
      <c r="I188" s="367"/>
      <c r="J188" s="307"/>
      <c r="K188" s="308"/>
      <c r="L188" s="368"/>
      <c r="M188" s="308"/>
      <c r="N188" s="368"/>
      <c r="O188" s="369"/>
      <c r="P188" s="370"/>
      <c r="Q188" s="371"/>
      <c r="R188" s="372"/>
      <c r="S188" s="369"/>
      <c r="T188" s="370"/>
      <c r="U188" s="371"/>
      <c r="V188" s="372"/>
      <c r="W188" s="369"/>
      <c r="X188" s="370"/>
      <c r="Y188" s="371"/>
      <c r="Z188" s="372"/>
      <c r="AA188" s="371"/>
      <c r="AB188" s="372"/>
      <c r="AC188" s="371"/>
      <c r="AD188" s="372"/>
      <c r="AE188" s="371"/>
      <c r="AF188" s="372"/>
      <c r="AG188" s="371"/>
      <c r="AH188" s="372"/>
      <c r="AI188" s="371"/>
      <c r="AJ188" s="372"/>
      <c r="AK188" s="371"/>
      <c r="AL188" s="372"/>
      <c r="BW188" s="4"/>
    </row>
    <row r="189" spans="1:77" ht="15" customHeight="1" x14ac:dyDescent="0.2">
      <c r="A189" s="357" t="s">
        <v>275</v>
      </c>
      <c r="B189" s="309">
        <f>SUM(C189+D189)</f>
        <v>0</v>
      </c>
      <c r="C189" s="310">
        <f t="shared" ref="C189:D191" si="65">SUM(E189+G189+I189+K189+M189+O189+Q189+S189+U189+W189+Y189+AA189+AC189+AE189+AG189+AI189+AK189)</f>
        <v>0</v>
      </c>
      <c r="D189" s="311">
        <f t="shared" si="65"/>
        <v>0</v>
      </c>
      <c r="E189" s="452"/>
      <c r="F189" s="453"/>
      <c r="G189" s="452"/>
      <c r="H189" s="453"/>
      <c r="I189" s="452"/>
      <c r="J189" s="453"/>
      <c r="K189" s="454"/>
      <c r="L189" s="455"/>
      <c r="M189" s="452"/>
      <c r="N189" s="453"/>
      <c r="O189" s="454"/>
      <c r="P189" s="455"/>
      <c r="Q189" s="452"/>
      <c r="R189" s="453"/>
      <c r="S189" s="454"/>
      <c r="T189" s="455"/>
      <c r="U189" s="452"/>
      <c r="V189" s="453"/>
      <c r="W189" s="454"/>
      <c r="X189" s="455"/>
      <c r="Y189" s="452"/>
      <c r="Z189" s="453"/>
      <c r="AA189" s="452"/>
      <c r="AB189" s="453"/>
      <c r="AC189" s="452"/>
      <c r="AD189" s="453"/>
      <c r="AE189" s="452"/>
      <c r="AF189" s="453"/>
      <c r="AG189" s="452"/>
      <c r="AH189" s="453"/>
      <c r="AI189" s="452"/>
      <c r="AJ189" s="453"/>
      <c r="AK189" s="452"/>
      <c r="AL189" s="453"/>
      <c r="BW189" s="4"/>
    </row>
    <row r="190" spans="1:77" ht="15" customHeight="1" x14ac:dyDescent="0.2">
      <c r="A190" s="358" t="s">
        <v>276</v>
      </c>
      <c r="B190" s="309">
        <f>SUM(C190+D190)</f>
        <v>0</v>
      </c>
      <c r="C190" s="310">
        <f t="shared" si="65"/>
        <v>0</v>
      </c>
      <c r="D190" s="311">
        <f t="shared" si="65"/>
        <v>0</v>
      </c>
      <c r="E190" s="452"/>
      <c r="F190" s="453"/>
      <c r="G190" s="452"/>
      <c r="H190" s="453"/>
      <c r="I190" s="452"/>
      <c r="J190" s="453"/>
      <c r="K190" s="454"/>
      <c r="L190" s="455"/>
      <c r="M190" s="452"/>
      <c r="N190" s="453"/>
      <c r="O190" s="454"/>
      <c r="P190" s="455"/>
      <c r="Q190" s="452"/>
      <c r="R190" s="453"/>
      <c r="S190" s="454"/>
      <c r="T190" s="455"/>
      <c r="U190" s="452"/>
      <c r="V190" s="453"/>
      <c r="W190" s="454"/>
      <c r="X190" s="455"/>
      <c r="Y190" s="452"/>
      <c r="Z190" s="453"/>
      <c r="AA190" s="452"/>
      <c r="AB190" s="453"/>
      <c r="AC190" s="452"/>
      <c r="AD190" s="453"/>
      <c r="AE190" s="452"/>
      <c r="AF190" s="453"/>
      <c r="AG190" s="452"/>
      <c r="AH190" s="453"/>
      <c r="AI190" s="452"/>
      <c r="AJ190" s="453"/>
      <c r="AK190" s="452"/>
      <c r="AL190" s="453"/>
      <c r="BW190" s="4"/>
    </row>
    <row r="191" spans="1:77" ht="15" customHeight="1" x14ac:dyDescent="0.2">
      <c r="A191" s="359" t="s">
        <v>140</v>
      </c>
      <c r="B191" s="312">
        <f>SUM(C191+D191)</f>
        <v>0</v>
      </c>
      <c r="C191" s="313">
        <f t="shared" si="65"/>
        <v>0</v>
      </c>
      <c r="D191" s="314">
        <f t="shared" si="65"/>
        <v>0</v>
      </c>
      <c r="E191" s="456"/>
      <c r="F191" s="457"/>
      <c r="G191" s="456"/>
      <c r="H191" s="457"/>
      <c r="I191" s="456"/>
      <c r="J191" s="457"/>
      <c r="K191" s="458"/>
      <c r="L191" s="459"/>
      <c r="M191" s="456"/>
      <c r="N191" s="457"/>
      <c r="O191" s="458"/>
      <c r="P191" s="459"/>
      <c r="Q191" s="456"/>
      <c r="R191" s="457"/>
      <c r="S191" s="458"/>
      <c r="T191" s="459"/>
      <c r="U191" s="456"/>
      <c r="V191" s="457"/>
      <c r="W191" s="458"/>
      <c r="X191" s="459"/>
      <c r="Y191" s="456"/>
      <c r="Z191" s="457"/>
      <c r="AA191" s="456"/>
      <c r="AB191" s="457"/>
      <c r="AC191" s="456"/>
      <c r="AD191" s="457"/>
      <c r="AE191" s="456"/>
      <c r="AF191" s="457"/>
      <c r="AG191" s="456"/>
      <c r="AH191" s="457"/>
      <c r="AI191" s="456"/>
      <c r="AJ191" s="457"/>
      <c r="AK191" s="456"/>
      <c r="AL191" s="457"/>
      <c r="BW191" s="4"/>
    </row>
    <row r="192" spans="1:77" s="5" customFormat="1" ht="18" customHeight="1" x14ac:dyDescent="0.15">
      <c r="A192" s="166" t="s">
        <v>277</v>
      </c>
      <c r="B192" s="373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BV192" s="12"/>
      <c r="BW192" s="128"/>
      <c r="BX192" s="128"/>
      <c r="BY192" s="128"/>
    </row>
    <row r="193" spans="1:95" ht="24" customHeight="1" x14ac:dyDescent="0.2">
      <c r="A193" s="510" t="s">
        <v>185</v>
      </c>
      <c r="B193" s="510"/>
      <c r="C193" s="510" t="s">
        <v>6</v>
      </c>
      <c r="D193" s="510"/>
      <c r="E193" s="510"/>
      <c r="F193" s="504" t="s">
        <v>53</v>
      </c>
      <c r="G193" s="504"/>
      <c r="H193" s="504" t="s">
        <v>54</v>
      </c>
      <c r="I193" s="504"/>
      <c r="J193" s="504" t="s">
        <v>55</v>
      </c>
      <c r="K193" s="504"/>
      <c r="L193" s="504" t="s">
        <v>278</v>
      </c>
      <c r="M193" s="504"/>
      <c r="N193" s="504" t="s">
        <v>279</v>
      </c>
      <c r="O193" s="504"/>
      <c r="P193" s="510" t="s">
        <v>280</v>
      </c>
      <c r="Q193" s="510"/>
      <c r="R193" s="510" t="s">
        <v>281</v>
      </c>
      <c r="S193" s="510"/>
      <c r="T193" s="510" t="s">
        <v>282</v>
      </c>
      <c r="U193" s="511"/>
      <c r="V193" s="500" t="s">
        <v>198</v>
      </c>
      <c r="W193" s="596" t="s">
        <v>283</v>
      </c>
      <c r="X193" s="596" t="s">
        <v>284</v>
      </c>
      <c r="Y193" s="596" t="s">
        <v>285</v>
      </c>
      <c r="Z193" s="596" t="s">
        <v>286</v>
      </c>
      <c r="AA193" s="596" t="s">
        <v>287</v>
      </c>
      <c r="AB193" s="520" t="s">
        <v>288</v>
      </c>
      <c r="AC193" s="540"/>
      <c r="AD193" s="540"/>
      <c r="AE193" s="521"/>
      <c r="AF193" s="606" t="s">
        <v>1</v>
      </c>
      <c r="AG193" s="612"/>
      <c r="AH193" s="609" t="s">
        <v>196</v>
      </c>
      <c r="AI193" s="609" t="s">
        <v>197</v>
      </c>
      <c r="AJ193" s="596" t="s">
        <v>199</v>
      </c>
      <c r="AK193" s="596" t="s">
        <v>200</v>
      </c>
      <c r="AL193" s="512" t="s">
        <v>85</v>
      </c>
      <c r="AM193" s="500" t="s">
        <v>86</v>
      </c>
      <c r="AN193" s="3"/>
      <c r="AO193" s="3"/>
      <c r="AP193" s="3"/>
      <c r="AQ193" s="3"/>
      <c r="AR193" s="3"/>
      <c r="AS193" s="3"/>
      <c r="AT193" s="3"/>
      <c r="AU193" s="3"/>
      <c r="BX193" s="3"/>
    </row>
    <row r="194" spans="1:95" ht="29.25" customHeight="1" x14ac:dyDescent="0.2">
      <c r="A194" s="510"/>
      <c r="B194" s="510"/>
      <c r="C194" s="401" t="s">
        <v>74</v>
      </c>
      <c r="D194" s="429" t="s">
        <v>87</v>
      </c>
      <c r="E194" s="400" t="s">
        <v>76</v>
      </c>
      <c r="F194" s="402" t="s">
        <v>87</v>
      </c>
      <c r="G194" s="403" t="s">
        <v>76</v>
      </c>
      <c r="H194" s="402" t="s">
        <v>87</v>
      </c>
      <c r="I194" s="403" t="s">
        <v>76</v>
      </c>
      <c r="J194" s="402" t="s">
        <v>87</v>
      </c>
      <c r="K194" s="403" t="s">
        <v>76</v>
      </c>
      <c r="L194" s="402" t="s">
        <v>87</v>
      </c>
      <c r="M194" s="403" t="s">
        <v>76</v>
      </c>
      <c r="N194" s="402" t="s">
        <v>87</v>
      </c>
      <c r="O194" s="403" t="s">
        <v>76</v>
      </c>
      <c r="P194" s="402" t="s">
        <v>87</v>
      </c>
      <c r="Q194" s="403" t="s">
        <v>76</v>
      </c>
      <c r="R194" s="402" t="s">
        <v>87</v>
      </c>
      <c r="S194" s="403" t="s">
        <v>76</v>
      </c>
      <c r="T194" s="402" t="s">
        <v>87</v>
      </c>
      <c r="U194" s="361" t="s">
        <v>76</v>
      </c>
      <c r="V194" s="503"/>
      <c r="W194" s="597"/>
      <c r="X194" s="597"/>
      <c r="Y194" s="597"/>
      <c r="Z194" s="597"/>
      <c r="AA194" s="597"/>
      <c r="AB194" s="396" t="s">
        <v>211</v>
      </c>
      <c r="AC194" s="396" t="s">
        <v>212</v>
      </c>
      <c r="AD194" s="396" t="s">
        <v>213</v>
      </c>
      <c r="AE194" s="399" t="s">
        <v>214</v>
      </c>
      <c r="AF194" s="460" t="s">
        <v>215</v>
      </c>
      <c r="AG194" s="461" t="s">
        <v>216</v>
      </c>
      <c r="AH194" s="610"/>
      <c r="AI194" s="610"/>
      <c r="AJ194" s="597"/>
      <c r="AK194" s="597"/>
      <c r="AL194" s="513"/>
      <c r="AM194" s="503"/>
      <c r="AN194" s="3"/>
      <c r="AO194" s="3"/>
      <c r="AP194" s="3"/>
      <c r="AQ194" s="3"/>
      <c r="AR194" s="3"/>
      <c r="AS194" s="3"/>
      <c r="AT194" s="3"/>
      <c r="AU194" s="3"/>
      <c r="BX194" s="3"/>
    </row>
    <row r="195" spans="1:95" ht="15" customHeight="1" x14ac:dyDescent="0.2">
      <c r="A195" s="611" t="s">
        <v>289</v>
      </c>
      <c r="B195" s="67" t="s">
        <v>290</v>
      </c>
      <c r="C195" s="130">
        <f>SUM(D195:E195)</f>
        <v>0</v>
      </c>
      <c r="D195" s="30">
        <f>SUM(F195+H195+J195+L195+N195+P195+R195+T195)</f>
        <v>0</v>
      </c>
      <c r="E195" s="462">
        <f>G195+I195+K195+M195+O195+Q195+S195+U195</f>
        <v>0</v>
      </c>
      <c r="F195" s="176"/>
      <c r="G195" s="78"/>
      <c r="H195" s="176"/>
      <c r="I195" s="78"/>
      <c r="J195" s="176"/>
      <c r="K195" s="78"/>
      <c r="L195" s="176"/>
      <c r="M195" s="78"/>
      <c r="N195" s="176"/>
      <c r="O195" s="78"/>
      <c r="P195" s="176"/>
      <c r="Q195" s="78"/>
      <c r="R195" s="176"/>
      <c r="S195" s="78"/>
      <c r="T195" s="176"/>
      <c r="U195" s="179"/>
      <c r="V195" s="463"/>
      <c r="W195" s="315"/>
      <c r="X195" s="315"/>
      <c r="Y195" s="315"/>
      <c r="Z195" s="315"/>
      <c r="AA195" s="441"/>
      <c r="AB195" s="315"/>
      <c r="AC195" s="315"/>
      <c r="AD195" s="315"/>
      <c r="AE195" s="430"/>
      <c r="AF195" s="315"/>
      <c r="AG195" s="447"/>
      <c r="AH195" s="316"/>
      <c r="AI195" s="430"/>
      <c r="AJ195" s="315"/>
      <c r="AK195" s="315"/>
      <c r="AL195" s="176"/>
      <c r="AM195" s="430"/>
      <c r="AN195" s="35" t="str">
        <f>CA195&amp;CB195&amp;CC195&amp;CD195&amp;CE195</f>
        <v/>
      </c>
      <c r="AO195" s="35"/>
      <c r="AP195" s="35"/>
      <c r="AQ195" s="35"/>
      <c r="AR195" s="35"/>
      <c r="AS195" s="3"/>
      <c r="AT195" s="3"/>
      <c r="BX195" s="3"/>
      <c r="CA195" s="36" t="str">
        <f t="shared" ref="CA195:CE196" si="66">IF(AND($C195&gt;0,AI195="")," * No olvide digitar la variable "&amp;AI$193&amp;""&amp;". Digite CERO si no tiene",IF(AI195&gt;$C195," * La variable "&amp;AI$193&amp;""&amp;" No puede ser mayor al Total.",""))</f>
        <v/>
      </c>
      <c r="CB195" s="36" t="str">
        <f t="shared" si="66"/>
        <v/>
      </c>
      <c r="CC195" s="36" t="str">
        <f t="shared" si="66"/>
        <v/>
      </c>
      <c r="CD195" s="36" t="str">
        <f t="shared" si="66"/>
        <v/>
      </c>
      <c r="CE195" s="36" t="str">
        <f t="shared" si="66"/>
        <v/>
      </c>
      <c r="CM195" s="37">
        <f>IF(AND($C195&gt;0,AI195=""),1,IF(AI195&gt;$C195,1,0))</f>
        <v>0</v>
      </c>
      <c r="CN195" s="37">
        <f t="shared" ref="CN195:CP196" si="67">IF(AND($C195&gt;0,AJ195=""),1,IF(AJ195&gt;$C195,1,0))</f>
        <v>0</v>
      </c>
      <c r="CO195" s="37">
        <f t="shared" si="67"/>
        <v>0</v>
      </c>
      <c r="CP195" s="37">
        <f t="shared" si="67"/>
        <v>0</v>
      </c>
      <c r="CQ195" s="37">
        <f>IF(AND($C195&gt;0,AM195=""),1,IF(AM195&gt;$C195,1,0))</f>
        <v>0</v>
      </c>
    </row>
    <row r="196" spans="1:95" ht="15" customHeight="1" x14ac:dyDescent="0.2">
      <c r="A196" s="611"/>
      <c r="B196" s="133" t="s">
        <v>291</v>
      </c>
      <c r="C196" s="317">
        <f>SUM(D196:E196)</f>
        <v>0</v>
      </c>
      <c r="D196" s="318">
        <f>SUM(F196+H196+J196+L196+N196+P196+R196+T196)</f>
        <v>0</v>
      </c>
      <c r="E196" s="319">
        <f>G196+I196+K196+M196+O196+Q196+S196+U196</f>
        <v>0</v>
      </c>
      <c r="F196" s="254"/>
      <c r="G196" s="320"/>
      <c r="H196" s="254"/>
      <c r="I196" s="320"/>
      <c r="J196" s="254"/>
      <c r="K196" s="320"/>
      <c r="L196" s="254"/>
      <c r="M196" s="320"/>
      <c r="N196" s="254"/>
      <c r="O196" s="320"/>
      <c r="P196" s="254"/>
      <c r="Q196" s="320"/>
      <c r="R196" s="254"/>
      <c r="S196" s="320"/>
      <c r="T196" s="254"/>
      <c r="U196" s="258"/>
      <c r="V196" s="321"/>
      <c r="W196" s="322"/>
      <c r="X196" s="322"/>
      <c r="Y196" s="322"/>
      <c r="Z196" s="322"/>
      <c r="AA196" s="256"/>
      <c r="AB196" s="322"/>
      <c r="AC196" s="322"/>
      <c r="AD196" s="322"/>
      <c r="AE196" s="259"/>
      <c r="AF196" s="322"/>
      <c r="AG196" s="323"/>
      <c r="AH196" s="324"/>
      <c r="AI196" s="259"/>
      <c r="AJ196" s="322"/>
      <c r="AK196" s="322"/>
      <c r="AL196" s="270"/>
      <c r="AM196" s="100"/>
      <c r="AN196" s="35" t="str">
        <f>CA196&amp;CB196&amp;CC196&amp;CD196&amp;CE196</f>
        <v/>
      </c>
      <c r="AO196" s="35"/>
      <c r="AP196" s="35"/>
      <c r="AQ196" s="35"/>
      <c r="AR196" s="35"/>
      <c r="AS196" s="3"/>
      <c r="AT196" s="3"/>
      <c r="BX196" s="3"/>
      <c r="CA196" s="36" t="str">
        <f t="shared" si="66"/>
        <v/>
      </c>
      <c r="CB196" s="36" t="str">
        <f t="shared" si="66"/>
        <v/>
      </c>
      <c r="CC196" s="36" t="str">
        <f t="shared" si="66"/>
        <v/>
      </c>
      <c r="CD196" s="36" t="str">
        <f t="shared" si="66"/>
        <v/>
      </c>
      <c r="CE196" s="36" t="str">
        <f t="shared" si="66"/>
        <v/>
      </c>
      <c r="CM196" s="37">
        <f>IF(AND($C196&gt;0,AI196=""),1,IF(AI196&gt;$C196,1,0))</f>
        <v>0</v>
      </c>
      <c r="CN196" s="37">
        <f t="shared" si="67"/>
        <v>0</v>
      </c>
      <c r="CO196" s="37">
        <f t="shared" si="67"/>
        <v>0</v>
      </c>
      <c r="CP196" s="37">
        <f t="shared" si="67"/>
        <v>0</v>
      </c>
      <c r="CQ196" s="37">
        <f>IF(AND($C196&gt;0,AM196=""),1,IF(AM196&gt;$C196,1,0))</f>
        <v>0</v>
      </c>
    </row>
    <row r="197" spans="1:95" s="5" customFormat="1" ht="18" customHeight="1" x14ac:dyDescent="0.15">
      <c r="A197" s="11" t="s">
        <v>292</v>
      </c>
      <c r="B197" s="11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BV197" s="12"/>
      <c r="BW197" s="12"/>
      <c r="BX197" s="12"/>
      <c r="BY197" s="12"/>
    </row>
    <row r="198" spans="1:95" ht="16.350000000000001" customHeight="1" x14ac:dyDescent="0.2">
      <c r="A198" s="14" t="s">
        <v>46</v>
      </c>
      <c r="B198" s="14" t="s">
        <v>6</v>
      </c>
      <c r="C198" s="18" t="s">
        <v>293</v>
      </c>
      <c r="D198" s="17" t="s">
        <v>294</v>
      </c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</row>
    <row r="199" spans="1:95" ht="15" customHeight="1" x14ac:dyDescent="0.2">
      <c r="A199" s="67" t="s">
        <v>295</v>
      </c>
      <c r="B199" s="325">
        <f>SUM(C199:D199)</f>
        <v>0</v>
      </c>
      <c r="C199" s="176"/>
      <c r="D199" s="430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</row>
    <row r="200" spans="1:95" ht="15" customHeight="1" x14ac:dyDescent="0.2">
      <c r="A200" s="133" t="s">
        <v>296</v>
      </c>
      <c r="B200" s="326">
        <f>SUM(C200)</f>
        <v>0</v>
      </c>
      <c r="C200" s="254"/>
      <c r="D200" s="374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</row>
    <row r="201" spans="1:95" s="5" customFormat="1" ht="18" customHeight="1" x14ac:dyDescent="0.15">
      <c r="A201" s="375" t="s">
        <v>297</v>
      </c>
      <c r="B201" s="376"/>
      <c r="C201" s="327"/>
      <c r="D201" s="13"/>
      <c r="F201" s="328"/>
      <c r="G201" s="240"/>
      <c r="H201" s="123"/>
      <c r="I201" s="240"/>
      <c r="J201" s="329"/>
      <c r="K201" s="329"/>
      <c r="L201" s="240"/>
      <c r="M201" s="123"/>
      <c r="N201" s="240"/>
      <c r="O201" s="240"/>
      <c r="P201" s="123"/>
      <c r="Q201" s="240"/>
      <c r="R201" s="240"/>
      <c r="S201" s="123"/>
      <c r="T201" s="240"/>
      <c r="U201" s="240"/>
      <c r="V201" s="329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BV201" s="12"/>
      <c r="BW201" s="12"/>
      <c r="BX201" s="12"/>
      <c r="BY201" s="12"/>
    </row>
    <row r="202" spans="1:95" ht="20.25" customHeight="1" x14ac:dyDescent="0.2">
      <c r="A202" s="495" t="s">
        <v>185</v>
      </c>
      <c r="B202" s="528" t="s">
        <v>6</v>
      </c>
      <c r="C202" s="536"/>
      <c r="D202" s="537"/>
      <c r="E202" s="613" t="s">
        <v>48</v>
      </c>
      <c r="F202" s="614"/>
      <c r="G202" s="614"/>
      <c r="H202" s="614"/>
      <c r="I202" s="614"/>
      <c r="J202" s="614"/>
      <c r="K202" s="614"/>
      <c r="L202" s="614"/>
      <c r="M202" s="614"/>
      <c r="N202" s="614"/>
      <c r="O202" s="614"/>
      <c r="P202" s="614"/>
      <c r="Q202" s="614"/>
      <c r="R202" s="614"/>
      <c r="S202" s="614"/>
      <c r="T202" s="614"/>
      <c r="U202" s="614"/>
      <c r="V202" s="614"/>
      <c r="W202" s="614"/>
      <c r="X202" s="614"/>
      <c r="Y202" s="614"/>
      <c r="Z202" s="614"/>
      <c r="AA202" s="614"/>
      <c r="AB202" s="614"/>
      <c r="AC202" s="614"/>
      <c r="AD202" s="614"/>
      <c r="AE202" s="614"/>
      <c r="AF202" s="614"/>
      <c r="AG202" s="614"/>
      <c r="AH202" s="614"/>
      <c r="AI202" s="614"/>
      <c r="AJ202" s="615"/>
      <c r="AK202" s="616" t="s">
        <v>298</v>
      </c>
      <c r="AL202" s="500"/>
      <c r="AM202" s="599" t="s">
        <v>85</v>
      </c>
      <c r="AN202" s="509" t="s">
        <v>86</v>
      </c>
      <c r="BT202" s="3"/>
      <c r="BU202" s="3"/>
      <c r="BX202" s="3"/>
      <c r="BY202" s="330"/>
    </row>
    <row r="203" spans="1:95" ht="20.25" customHeight="1" x14ac:dyDescent="0.2">
      <c r="A203" s="496"/>
      <c r="B203" s="530"/>
      <c r="C203" s="538"/>
      <c r="D203" s="539"/>
      <c r="E203" s="507" t="s">
        <v>54</v>
      </c>
      <c r="F203" s="509"/>
      <c r="G203" s="507" t="s">
        <v>55</v>
      </c>
      <c r="H203" s="509"/>
      <c r="I203" s="507" t="s">
        <v>56</v>
      </c>
      <c r="J203" s="509"/>
      <c r="K203" s="507" t="s">
        <v>57</v>
      </c>
      <c r="L203" s="509"/>
      <c r="M203" s="520" t="s">
        <v>58</v>
      </c>
      <c r="N203" s="521"/>
      <c r="O203" s="520" t="s">
        <v>59</v>
      </c>
      <c r="P203" s="521"/>
      <c r="Q203" s="520" t="s">
        <v>60</v>
      </c>
      <c r="R203" s="521"/>
      <c r="S203" s="520" t="s">
        <v>61</v>
      </c>
      <c r="T203" s="521"/>
      <c r="U203" s="520" t="s">
        <v>62</v>
      </c>
      <c r="V203" s="521"/>
      <c r="W203" s="520" t="s">
        <v>63</v>
      </c>
      <c r="X203" s="521"/>
      <c r="Y203" s="520" t="s">
        <v>64</v>
      </c>
      <c r="Z203" s="521"/>
      <c r="AA203" s="520" t="s">
        <v>65</v>
      </c>
      <c r="AB203" s="521"/>
      <c r="AC203" s="520" t="s">
        <v>66</v>
      </c>
      <c r="AD203" s="521"/>
      <c r="AE203" s="520" t="s">
        <v>67</v>
      </c>
      <c r="AF203" s="521"/>
      <c r="AG203" s="520" t="s">
        <v>68</v>
      </c>
      <c r="AH203" s="521"/>
      <c r="AI203" s="520" t="s">
        <v>69</v>
      </c>
      <c r="AJ203" s="522"/>
      <c r="AK203" s="617"/>
      <c r="AL203" s="503"/>
      <c r="AM203" s="599"/>
      <c r="AN203" s="509"/>
      <c r="BT203" s="3"/>
      <c r="BU203" s="3"/>
      <c r="BX203" s="3"/>
      <c r="BY203" s="330"/>
    </row>
    <row r="204" spans="1:95" ht="20.25" customHeight="1" x14ac:dyDescent="0.2">
      <c r="A204" s="497"/>
      <c r="B204" s="401" t="s">
        <v>74</v>
      </c>
      <c r="C204" s="23" t="s">
        <v>75</v>
      </c>
      <c r="D204" s="400" t="s">
        <v>76</v>
      </c>
      <c r="E204" s="402" t="s">
        <v>87</v>
      </c>
      <c r="F204" s="403" t="s">
        <v>76</v>
      </c>
      <c r="G204" s="402" t="s">
        <v>87</v>
      </c>
      <c r="H204" s="403" t="s">
        <v>76</v>
      </c>
      <c r="I204" s="402" t="s">
        <v>87</v>
      </c>
      <c r="J204" s="403" t="s">
        <v>76</v>
      </c>
      <c r="K204" s="402" t="s">
        <v>87</v>
      </c>
      <c r="L204" s="403" t="s">
        <v>76</v>
      </c>
      <c r="M204" s="402" t="s">
        <v>87</v>
      </c>
      <c r="N204" s="399" t="s">
        <v>76</v>
      </c>
      <c r="O204" s="402" t="s">
        <v>87</v>
      </c>
      <c r="P204" s="399" t="s">
        <v>76</v>
      </c>
      <c r="Q204" s="402" t="s">
        <v>87</v>
      </c>
      <c r="R204" s="399" t="s">
        <v>76</v>
      </c>
      <c r="S204" s="402" t="s">
        <v>87</v>
      </c>
      <c r="T204" s="403" t="s">
        <v>76</v>
      </c>
      <c r="U204" s="402" t="s">
        <v>87</v>
      </c>
      <c r="V204" s="403" t="s">
        <v>76</v>
      </c>
      <c r="W204" s="404" t="s">
        <v>87</v>
      </c>
      <c r="X204" s="403" t="s">
        <v>76</v>
      </c>
      <c r="Y204" s="404" t="s">
        <v>87</v>
      </c>
      <c r="Z204" s="403" t="s">
        <v>76</v>
      </c>
      <c r="AA204" s="404" t="s">
        <v>87</v>
      </c>
      <c r="AB204" s="403" t="s">
        <v>76</v>
      </c>
      <c r="AC204" s="404" t="s">
        <v>87</v>
      </c>
      <c r="AD204" s="403" t="s">
        <v>76</v>
      </c>
      <c r="AE204" s="404" t="s">
        <v>87</v>
      </c>
      <c r="AF204" s="403" t="s">
        <v>76</v>
      </c>
      <c r="AG204" s="404" t="s">
        <v>87</v>
      </c>
      <c r="AH204" s="403" t="s">
        <v>76</v>
      </c>
      <c r="AI204" s="404" t="s">
        <v>87</v>
      </c>
      <c r="AJ204" s="461" t="s">
        <v>76</v>
      </c>
      <c r="AK204" s="377" t="s">
        <v>299</v>
      </c>
      <c r="AL204" s="377" t="s">
        <v>300</v>
      </c>
      <c r="AM204" s="599"/>
      <c r="AN204" s="509"/>
      <c r="BT204" s="3"/>
      <c r="BU204" s="3"/>
      <c r="BX204" s="3"/>
      <c r="BY204" s="330"/>
    </row>
    <row r="205" spans="1:95" ht="15" customHeight="1" x14ac:dyDescent="0.2">
      <c r="A205" s="378" t="s">
        <v>301</v>
      </c>
      <c r="B205" s="379">
        <f>SUM(C205+D205)</f>
        <v>0</v>
      </c>
      <c r="C205" s="464">
        <f>E205+G205+I205+K205+M205+O205+Q205+S205+U205+W205+Y205+AA205+AC205+AE205+AG205+AI205</f>
        <v>0</v>
      </c>
      <c r="D205" s="406">
        <f>F205+H205+J205+L205+N205+P205+R205+T205+V205+X205+Z205+AB205+AD205+AF205+AH205+AJ205</f>
        <v>0</v>
      </c>
      <c r="E205" s="380"/>
      <c r="F205" s="381"/>
      <c r="G205" s="380"/>
      <c r="H205" s="381"/>
      <c r="I205" s="380"/>
      <c r="J205" s="381"/>
      <c r="K205" s="380"/>
      <c r="L205" s="381"/>
      <c r="M205" s="380"/>
      <c r="N205" s="382"/>
      <c r="O205" s="380"/>
      <c r="P205" s="382"/>
      <c r="Q205" s="380"/>
      <c r="R205" s="382"/>
      <c r="S205" s="380"/>
      <c r="T205" s="381"/>
      <c r="U205" s="380"/>
      <c r="V205" s="381"/>
      <c r="W205" s="380"/>
      <c r="X205" s="382"/>
      <c r="Y205" s="380"/>
      <c r="Z205" s="382"/>
      <c r="AA205" s="380"/>
      <c r="AB205" s="382"/>
      <c r="AC205" s="380"/>
      <c r="AD205" s="382"/>
      <c r="AE205" s="380"/>
      <c r="AF205" s="382"/>
      <c r="AG205" s="380"/>
      <c r="AH205" s="382"/>
      <c r="AI205" s="380"/>
      <c r="AJ205" s="465"/>
      <c r="AK205" s="382"/>
      <c r="AL205" s="382"/>
      <c r="AM205" s="380"/>
      <c r="AN205" s="382"/>
      <c r="AO205" s="2" t="str">
        <f>CA205&amp;CB205&amp;CC205&amp;CD205</f>
        <v/>
      </c>
      <c r="BT205" s="3"/>
      <c r="BU205" s="3"/>
      <c r="BX205" s="3"/>
      <c r="BY205" s="330"/>
      <c r="CA205" s="36" t="str">
        <f>IF(AND($D205&gt;0,AK205="")," * No olvide digitar la variable "&amp;AK$202&amp;""&amp;" Masculimo. Digite CERO si no tiene",IF(AK205&gt;$D205," * La variable "&amp;AK$202&amp;""&amp;" Masculino No puede ser mayor al Total Mujeres.",""))</f>
        <v/>
      </c>
      <c r="CB205" s="36" t="str">
        <f>IF(AND($C205&gt;0,AL205="")," * No olvide digitar la variable "&amp;AK$202&amp;""&amp;" Femenino. Digite CERO si no tiene",IF(AL205&gt;$C205," * La variable "&amp;AK$202&amp;""&amp;" Femenino No puede ser mayor al Total Hombres.",""))</f>
        <v/>
      </c>
      <c r="CC205" s="36" t="str">
        <f>IF(AND($B205&gt;0,AM205="")," * No olvide digitar la variable "&amp;AM$202&amp;""&amp;". Digite CERO si no tiene",IF(AM205&gt;$B205," * La variable "&amp;AM$202&amp;""&amp;" No puede ser mayor al Total.",""))</f>
        <v/>
      </c>
      <c r="CD205" s="36" t="str">
        <f>IF(AND($B205&gt;0,AN205="")," * No olvide digitar la variable "&amp;AN$202&amp;""&amp;". Digite CERO si no tiene",IF(AN205&gt;$B205," * La variable "&amp;AN$202&amp;""&amp;" No puede ser mayor al Total.",""))</f>
        <v/>
      </c>
      <c r="CM205" s="37">
        <f>IF(AND($D205&gt;0,AK205=""),1,IF(AK205&gt;$D205,1,0))</f>
        <v>0</v>
      </c>
      <c r="CN205" s="37">
        <f>IF(AND($C205&gt;0,AL205=""),1,IF(AL205&gt;$C205,1,0))</f>
        <v>0</v>
      </c>
      <c r="CO205" s="37">
        <f>IF(AND($B205&gt;0,AM205=""),1,IF(AM205&gt;$B205,1,0))</f>
        <v>0</v>
      </c>
      <c r="CP205" s="37">
        <f>IF(AND($B205&gt;0,AN205=""),1,IF(AN205&gt;$B205,1,0))</f>
        <v>0</v>
      </c>
    </row>
    <row r="206" spans="1:95" s="5" customFormat="1" ht="18" customHeight="1" x14ac:dyDescent="0.15">
      <c r="A206" s="11" t="s">
        <v>302</v>
      </c>
      <c r="B206" s="11"/>
      <c r="BV206" s="12"/>
      <c r="BW206" s="12"/>
      <c r="BX206" s="12"/>
      <c r="BY206" s="12"/>
    </row>
    <row r="207" spans="1:95" ht="16.350000000000001" customHeight="1" x14ac:dyDescent="0.2">
      <c r="A207" s="537" t="s">
        <v>303</v>
      </c>
      <c r="B207" s="498" t="s">
        <v>6</v>
      </c>
      <c r="C207" s="499"/>
      <c r="D207" s="500"/>
      <c r="E207" s="618" t="s">
        <v>304</v>
      </c>
      <c r="F207" s="619"/>
      <c r="G207" s="619"/>
      <c r="H207" s="619"/>
      <c r="I207" s="619"/>
      <c r="J207" s="619"/>
      <c r="K207" s="619"/>
      <c r="L207" s="620"/>
      <c r="M207" s="499" t="s">
        <v>305</v>
      </c>
      <c r="N207" s="621"/>
      <c r="O207" s="500" t="s">
        <v>306</v>
      </c>
      <c r="BX207" s="3"/>
      <c r="BY207" s="3"/>
    </row>
    <row r="208" spans="1:95" ht="16.350000000000001" customHeight="1" x14ac:dyDescent="0.2">
      <c r="A208" s="570"/>
      <c r="B208" s="501"/>
      <c r="C208" s="502"/>
      <c r="D208" s="503"/>
      <c r="E208" s="507" t="s">
        <v>53</v>
      </c>
      <c r="F208" s="509"/>
      <c r="G208" s="507" t="s">
        <v>54</v>
      </c>
      <c r="H208" s="509"/>
      <c r="I208" s="507" t="s">
        <v>55</v>
      </c>
      <c r="J208" s="509"/>
      <c r="K208" s="507" t="s">
        <v>307</v>
      </c>
      <c r="L208" s="523"/>
      <c r="M208" s="502"/>
      <c r="N208" s="622"/>
      <c r="O208" s="506"/>
    </row>
    <row r="209" spans="1:96" ht="16.350000000000001" customHeight="1" x14ac:dyDescent="0.2">
      <c r="A209" s="570"/>
      <c r="B209" s="401" t="s">
        <v>74</v>
      </c>
      <c r="C209" s="429" t="s">
        <v>75</v>
      </c>
      <c r="D209" s="400" t="s">
        <v>76</v>
      </c>
      <c r="E209" s="402" t="s">
        <v>87</v>
      </c>
      <c r="F209" s="66" t="s">
        <v>76</v>
      </c>
      <c r="G209" s="402" t="s">
        <v>87</v>
      </c>
      <c r="H209" s="66" t="s">
        <v>76</v>
      </c>
      <c r="I209" s="26" t="s">
        <v>87</v>
      </c>
      <c r="J209" s="27" t="s">
        <v>76</v>
      </c>
      <c r="K209" s="402" t="s">
        <v>87</v>
      </c>
      <c r="L209" s="428" t="s">
        <v>76</v>
      </c>
      <c r="M209" s="446" t="s">
        <v>308</v>
      </c>
      <c r="N209" s="331" t="s">
        <v>309</v>
      </c>
      <c r="O209" s="503"/>
    </row>
    <row r="210" spans="1:96" ht="16.350000000000001" customHeight="1" x14ac:dyDescent="0.2">
      <c r="A210" s="539"/>
      <c r="B210" s="332">
        <f t="shared" ref="B210:B215" si="68">+C210+D210</f>
        <v>0</v>
      </c>
      <c r="C210" s="333">
        <f>+E210+G210+I210+K210</f>
        <v>0</v>
      </c>
      <c r="D210" s="334">
        <f>+F210+H210+J210+L210</f>
        <v>0</v>
      </c>
      <c r="E210" s="383">
        <f t="shared" ref="E210:O210" si="69">SUM(E211:E215)</f>
        <v>0</v>
      </c>
      <c r="F210" s="384">
        <f t="shared" si="69"/>
        <v>0</v>
      </c>
      <c r="G210" s="383">
        <f t="shared" si="69"/>
        <v>0</v>
      </c>
      <c r="H210" s="384">
        <f t="shared" si="69"/>
        <v>0</v>
      </c>
      <c r="I210" s="383">
        <f t="shared" si="69"/>
        <v>0</v>
      </c>
      <c r="J210" s="385">
        <f t="shared" si="69"/>
        <v>0</v>
      </c>
      <c r="K210" s="379">
        <f t="shared" si="69"/>
        <v>0</v>
      </c>
      <c r="L210" s="466">
        <f t="shared" si="69"/>
        <v>0</v>
      </c>
      <c r="M210" s="386">
        <f t="shared" si="69"/>
        <v>0</v>
      </c>
      <c r="N210" s="384">
        <f t="shared" si="69"/>
        <v>0</v>
      </c>
      <c r="O210" s="387">
        <f t="shared" si="69"/>
        <v>0</v>
      </c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</row>
    <row r="211" spans="1:96" ht="15" customHeight="1" x14ac:dyDescent="0.2">
      <c r="A211" s="67" t="s">
        <v>310</v>
      </c>
      <c r="B211" s="335">
        <f t="shared" si="68"/>
        <v>0</v>
      </c>
      <c r="C211" s="336">
        <f>+E211+G211+I211+K211</f>
        <v>0</v>
      </c>
      <c r="D211" s="431">
        <f>+F211+H211+J211+L211</f>
        <v>0</v>
      </c>
      <c r="E211" s="243"/>
      <c r="F211" s="248"/>
      <c r="G211" s="243"/>
      <c r="H211" s="248"/>
      <c r="I211" s="243"/>
      <c r="J211" s="244"/>
      <c r="K211" s="243"/>
      <c r="L211" s="264"/>
      <c r="M211" s="245"/>
      <c r="N211" s="248"/>
      <c r="O211" s="337"/>
      <c r="P211" s="143" t="str">
        <f>CA211&amp;CB211&amp;CC211&amp;CD211</f>
        <v/>
      </c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"/>
      <c r="AC211" s="3"/>
      <c r="AD211" s="3"/>
      <c r="AE211" s="3"/>
      <c r="CA211" s="36" t="str">
        <f>IF(AND($B211&gt;0,M211="")," * No olvide digitar la variable "&amp;M$207&amp;""&amp;" Única. Digite CERO si no tiene.","")</f>
        <v/>
      </c>
      <c r="CB211" s="36" t="str">
        <f>IF(AND($B211&gt;0,N211="")," * No olvide digitar la variable "&amp;M$207&amp;""&amp;" Múltiple. Digite CERO si no tiene.","")</f>
        <v/>
      </c>
      <c r="CC211" s="36" t="str">
        <f>IF(AND(M211+N211&gt;$B211)," * La variable "&amp;M$207&amp;""&amp;"  No puede ser mayor al Total.","")</f>
        <v/>
      </c>
      <c r="CD211" s="36" t="str">
        <f>IF(AND($B211&gt;0,O211="")," * No olvide digitar la variable "&amp;O$207&amp;""&amp;". Digite CERO si no tiene",IF(O211&gt;$B211," * La variable "&amp;O$207&amp;""&amp;" No puede ser mayor al Total.",""))</f>
        <v/>
      </c>
      <c r="CM211" s="37">
        <f>IF(AND($B211&gt;0,M211=""),1,0)</f>
        <v>0</v>
      </c>
      <c r="CN211" s="37">
        <f>IF(AND($B211&gt;0,N211=""),1,0)</f>
        <v>0</v>
      </c>
      <c r="CO211" s="37">
        <f>IF(AND(M211+N211&gt;$B211),1,0)</f>
        <v>0</v>
      </c>
      <c r="CP211" s="37">
        <f>IF(AND($B211&gt;0,O211=""),1,0)</f>
        <v>0</v>
      </c>
      <c r="CR211" s="5"/>
    </row>
    <row r="212" spans="1:96" ht="15" customHeight="1" x14ac:dyDescent="0.2">
      <c r="A212" s="39" t="s">
        <v>311</v>
      </c>
      <c r="B212" s="338">
        <f t="shared" si="68"/>
        <v>0</v>
      </c>
      <c r="C212" s="339">
        <f t="shared" ref="C212:D215" si="70">+E212+G212+I212+K212</f>
        <v>0</v>
      </c>
      <c r="D212" s="83">
        <f t="shared" si="70"/>
        <v>0</v>
      </c>
      <c r="E212" s="249"/>
      <c r="F212" s="82"/>
      <c r="G212" s="249"/>
      <c r="H212" s="82"/>
      <c r="I212" s="249"/>
      <c r="J212" s="250"/>
      <c r="K212" s="249"/>
      <c r="L212" s="340"/>
      <c r="M212" s="251"/>
      <c r="N212" s="82"/>
      <c r="O212" s="341"/>
      <c r="P212" s="143" t="str">
        <f t="shared" ref="P212:P215" si="71">CA212&amp;CB212&amp;CC212&amp;CD212</f>
        <v/>
      </c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"/>
      <c r="AC212" s="3"/>
      <c r="AD212" s="3"/>
      <c r="AE212" s="3"/>
      <c r="CA212" s="36" t="str">
        <f t="shared" ref="CA212:CA215" si="72">IF(AND($B212&gt;0,M212="")," * No olvide digitar la variable "&amp;M$207&amp;""&amp;" Única. Digite CERO si no tiene.","")</f>
        <v/>
      </c>
      <c r="CB212" s="36" t="str">
        <f t="shared" ref="CB212:CB215" si="73">IF(AND($B212&gt;0,N212="")," * No olvide digitar la variable "&amp;M$207&amp;""&amp;" Múltiple. Digite CERO si no tiene.","")</f>
        <v/>
      </c>
      <c r="CC212" s="36" t="str">
        <f t="shared" ref="CC212:CC215" si="74">IF(AND(M212+N212&gt;$B212)," * La variable "&amp;M$207&amp;""&amp;"  No puede ser mayor al Total.","")</f>
        <v/>
      </c>
      <c r="CD212" s="36" t="str">
        <f t="shared" ref="CD212:CD215" si="75">IF(AND($B212&gt;0,O212="")," * No olvide digitar la variable "&amp;O$207&amp;""&amp;". Digite CERO si no tiene",IF(O212&gt;$B212," * La variable "&amp;O$207&amp;""&amp;" No puede ser mayor al Total.",""))</f>
        <v/>
      </c>
      <c r="CM212" s="37">
        <f t="shared" ref="CM212:CN215" si="76">IF(AND($B212&gt;0,M212=""),1,0)</f>
        <v>0</v>
      </c>
      <c r="CN212" s="37">
        <f t="shared" si="76"/>
        <v>0</v>
      </c>
      <c r="CO212" s="37">
        <f t="shared" ref="CO212:CO215" si="77">IF(AND(M212+N212&gt;$B212),1,0)</f>
        <v>0</v>
      </c>
      <c r="CP212" s="37">
        <f t="shared" ref="CP212:CP215" si="78">IF(AND($B212&gt;0,O212=""),1,0)</f>
        <v>0</v>
      </c>
    </row>
    <row r="213" spans="1:96" ht="15" customHeight="1" x14ac:dyDescent="0.2">
      <c r="A213" s="39" t="s">
        <v>312</v>
      </c>
      <c r="B213" s="338">
        <f t="shared" si="68"/>
        <v>0</v>
      </c>
      <c r="C213" s="339">
        <f t="shared" si="70"/>
        <v>0</v>
      </c>
      <c r="D213" s="83">
        <f t="shared" si="70"/>
        <v>0</v>
      </c>
      <c r="E213" s="249"/>
      <c r="F213" s="82"/>
      <c r="G213" s="249"/>
      <c r="H213" s="82"/>
      <c r="I213" s="249"/>
      <c r="J213" s="250"/>
      <c r="K213" s="249"/>
      <c r="L213" s="340"/>
      <c r="M213" s="251"/>
      <c r="N213" s="82"/>
      <c r="O213" s="341"/>
      <c r="P213" s="143" t="str">
        <f t="shared" si="71"/>
        <v/>
      </c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"/>
      <c r="AC213" s="3"/>
      <c r="AD213" s="3"/>
      <c r="AE213" s="3"/>
      <c r="CA213" s="36" t="str">
        <f t="shared" si="72"/>
        <v/>
      </c>
      <c r="CB213" s="36" t="str">
        <f t="shared" si="73"/>
        <v/>
      </c>
      <c r="CC213" s="36" t="str">
        <f t="shared" si="74"/>
        <v/>
      </c>
      <c r="CD213" s="36" t="str">
        <f t="shared" si="75"/>
        <v/>
      </c>
      <c r="CM213" s="37">
        <f t="shared" si="76"/>
        <v>0</v>
      </c>
      <c r="CN213" s="37">
        <f t="shared" si="76"/>
        <v>0</v>
      </c>
      <c r="CO213" s="37">
        <f t="shared" si="77"/>
        <v>0</v>
      </c>
      <c r="CP213" s="37">
        <f t="shared" si="78"/>
        <v>0</v>
      </c>
    </row>
    <row r="214" spans="1:96" ht="15" customHeight="1" x14ac:dyDescent="0.2">
      <c r="A214" s="39" t="s">
        <v>313</v>
      </c>
      <c r="B214" s="338">
        <f t="shared" si="68"/>
        <v>0</v>
      </c>
      <c r="C214" s="339">
        <f t="shared" si="70"/>
        <v>0</v>
      </c>
      <c r="D214" s="83">
        <f t="shared" si="70"/>
        <v>0</v>
      </c>
      <c r="E214" s="342"/>
      <c r="F214" s="343"/>
      <c r="G214" s="342"/>
      <c r="H214" s="343"/>
      <c r="I214" s="342"/>
      <c r="J214" s="344"/>
      <c r="K214" s="342"/>
      <c r="L214" s="345"/>
      <c r="M214" s="346"/>
      <c r="N214" s="343"/>
      <c r="O214" s="347"/>
      <c r="P214" s="143" t="str">
        <f t="shared" si="71"/>
        <v/>
      </c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"/>
      <c r="AC214" s="3"/>
      <c r="AD214" s="3"/>
      <c r="AE214" s="3"/>
      <c r="CA214" s="36" t="str">
        <f t="shared" si="72"/>
        <v/>
      </c>
      <c r="CB214" s="36" t="str">
        <f t="shared" si="73"/>
        <v/>
      </c>
      <c r="CC214" s="36" t="str">
        <f t="shared" si="74"/>
        <v/>
      </c>
      <c r="CD214" s="36" t="str">
        <f t="shared" si="75"/>
        <v/>
      </c>
      <c r="CM214" s="37">
        <f t="shared" si="76"/>
        <v>0</v>
      </c>
      <c r="CN214" s="37">
        <f t="shared" si="76"/>
        <v>0</v>
      </c>
      <c r="CO214" s="37">
        <f t="shared" si="77"/>
        <v>0</v>
      </c>
      <c r="CP214" s="37">
        <f t="shared" si="78"/>
        <v>0</v>
      </c>
    </row>
    <row r="215" spans="1:96" ht="15" customHeight="1" x14ac:dyDescent="0.2">
      <c r="A215" s="364" t="s">
        <v>314</v>
      </c>
      <c r="B215" s="348">
        <f t="shared" si="68"/>
        <v>0</v>
      </c>
      <c r="C215" s="349">
        <f t="shared" si="70"/>
        <v>0</v>
      </c>
      <c r="D215" s="115">
        <f t="shared" si="70"/>
        <v>0</v>
      </c>
      <c r="E215" s="254"/>
      <c r="F215" s="255"/>
      <c r="G215" s="254"/>
      <c r="H215" s="255"/>
      <c r="I215" s="254"/>
      <c r="J215" s="255"/>
      <c r="K215" s="254"/>
      <c r="L215" s="258"/>
      <c r="M215" s="256"/>
      <c r="N215" s="255"/>
      <c r="O215" s="350"/>
      <c r="P215" s="143" t="str">
        <f t="shared" si="71"/>
        <v/>
      </c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"/>
      <c r="AC215" s="3"/>
      <c r="AD215" s="3"/>
      <c r="AE215" s="3"/>
      <c r="CA215" s="36" t="str">
        <f t="shared" si="72"/>
        <v/>
      </c>
      <c r="CB215" s="36" t="str">
        <f t="shared" si="73"/>
        <v/>
      </c>
      <c r="CC215" s="36" t="str">
        <f t="shared" si="74"/>
        <v/>
      </c>
      <c r="CD215" s="36" t="str">
        <f t="shared" si="75"/>
        <v/>
      </c>
      <c r="CM215" s="37">
        <f t="shared" si="76"/>
        <v>0</v>
      </c>
      <c r="CN215" s="37">
        <f t="shared" si="76"/>
        <v>0</v>
      </c>
      <c r="CO215" s="37">
        <f t="shared" si="77"/>
        <v>0</v>
      </c>
      <c r="CP215" s="37">
        <f t="shared" si="78"/>
        <v>0</v>
      </c>
    </row>
    <row r="232" spans="1:13" hidden="1" x14ac:dyDescent="0.2">
      <c r="A232" s="351">
        <f>SUM(B12:B15,B20:B25,B41:B46,B67,B101,C106:C113,D116:D118,C123:C125,C129:C130,B135,C135,D136,E136,C141:C142,B158,C161:D161,C165:C166,C169:C174,C178:C183,B188:B191,C195:C196,B199:B200,B205,B210)</f>
        <v>0</v>
      </c>
      <c r="B232" s="351" t="e">
        <f>SUM(#REF!)</f>
        <v>#REF!</v>
      </c>
      <c r="C232" s="351"/>
      <c r="D232" s="351"/>
      <c r="E232" s="351"/>
      <c r="F232" s="351"/>
      <c r="G232" s="351"/>
      <c r="H232" s="351"/>
      <c r="I232" s="351"/>
      <c r="J232" s="351"/>
      <c r="K232" s="351"/>
      <c r="L232" s="351"/>
      <c r="M232" s="351"/>
    </row>
    <row r="248" spans="1:2" ht="15" hidden="1" x14ac:dyDescent="0.25">
      <c r="A248" s="352">
        <f>SUM(B12:B15,B20:B26,B31:B36,B41:B46,B51:B56,B61:B66,B72:B77,B81:B100,C107:C113,D116:D118,C123:C125,C129:C131,C141:C142,B146:B157,C161:D161,C165:C166,C169:F174,C178:C183,B188:B191,C195:C196,B199:B200,B205,B211:B215)</f>
        <v>0</v>
      </c>
      <c r="B248" s="353">
        <f>SUM(CM12:CS215)</f>
        <v>0</v>
      </c>
    </row>
  </sheetData>
  <mergeCells count="344">
    <mergeCell ref="A207:A210"/>
    <mergeCell ref="B207:D208"/>
    <mergeCell ref="E207:L207"/>
    <mergeCell ref="M207:N208"/>
    <mergeCell ref="O207:O209"/>
    <mergeCell ref="E208:F208"/>
    <mergeCell ref="G208:H208"/>
    <mergeCell ref="I208:J208"/>
    <mergeCell ref="K208:L208"/>
    <mergeCell ref="A202:A204"/>
    <mergeCell ref="B202:D203"/>
    <mergeCell ref="E202:AJ202"/>
    <mergeCell ref="AK202:AL203"/>
    <mergeCell ref="AM202:AM204"/>
    <mergeCell ref="AN202:AN204"/>
    <mergeCell ref="E203:F203"/>
    <mergeCell ref="G203:H203"/>
    <mergeCell ref="I203:J203"/>
    <mergeCell ref="K203:L203"/>
    <mergeCell ref="Y203:Z203"/>
    <mergeCell ref="AA203:AB203"/>
    <mergeCell ref="AC203:AD203"/>
    <mergeCell ref="AE203:AF203"/>
    <mergeCell ref="AG203:AH203"/>
    <mergeCell ref="AI203:AJ203"/>
    <mergeCell ref="M203:N203"/>
    <mergeCell ref="O203:P203"/>
    <mergeCell ref="Q203:R203"/>
    <mergeCell ref="S203:T203"/>
    <mergeCell ref="U203:V203"/>
    <mergeCell ref="W203:X203"/>
    <mergeCell ref="AI193:AI194"/>
    <mergeCell ref="AJ193:AJ194"/>
    <mergeCell ref="AK193:AK194"/>
    <mergeCell ref="AL193:AL194"/>
    <mergeCell ref="AM193:AM194"/>
    <mergeCell ref="A195:A196"/>
    <mergeCell ref="Y193:Y194"/>
    <mergeCell ref="Z193:Z194"/>
    <mergeCell ref="AA193:AA194"/>
    <mergeCell ref="AB193:AE193"/>
    <mergeCell ref="AF193:AG193"/>
    <mergeCell ref="AH193:AH194"/>
    <mergeCell ref="P193:Q193"/>
    <mergeCell ref="R193:S193"/>
    <mergeCell ref="T193:U193"/>
    <mergeCell ref="V193:V194"/>
    <mergeCell ref="W193:W194"/>
    <mergeCell ref="X193:X194"/>
    <mergeCell ref="A193:B194"/>
    <mergeCell ref="C193:E193"/>
    <mergeCell ref="F193:G193"/>
    <mergeCell ref="H193:I193"/>
    <mergeCell ref="J193:K193"/>
    <mergeCell ref="L193:M193"/>
    <mergeCell ref="N193:O193"/>
    <mergeCell ref="U186:V186"/>
    <mergeCell ref="W186:X186"/>
    <mergeCell ref="I186:J186"/>
    <mergeCell ref="K186:L186"/>
    <mergeCell ref="M186:N186"/>
    <mergeCell ref="O186:P186"/>
    <mergeCell ref="Q186:R186"/>
    <mergeCell ref="S186:T186"/>
    <mergeCell ref="F176:F177"/>
    <mergeCell ref="G176:G177"/>
    <mergeCell ref="H176:H177"/>
    <mergeCell ref="A178:A180"/>
    <mergeCell ref="A181:A183"/>
    <mergeCell ref="A185:A187"/>
    <mergeCell ref="B185:D186"/>
    <mergeCell ref="E185:AL185"/>
    <mergeCell ref="E186:F186"/>
    <mergeCell ref="G186:H186"/>
    <mergeCell ref="AG186:AH186"/>
    <mergeCell ref="AI186:AJ186"/>
    <mergeCell ref="AK186:AL186"/>
    <mergeCell ref="Y186:Z186"/>
    <mergeCell ref="AA186:AB186"/>
    <mergeCell ref="AC186:AD186"/>
    <mergeCell ref="AE186:AF186"/>
    <mergeCell ref="A165:A166"/>
    <mergeCell ref="A168:B168"/>
    <mergeCell ref="A169:A170"/>
    <mergeCell ref="A172:A174"/>
    <mergeCell ref="A176:B177"/>
    <mergeCell ref="C176:E176"/>
    <mergeCell ref="A160:B160"/>
    <mergeCell ref="A163:B164"/>
    <mergeCell ref="C163:E163"/>
    <mergeCell ref="F163:F164"/>
    <mergeCell ref="G163:I163"/>
    <mergeCell ref="J163:L163"/>
    <mergeCell ref="A139:B140"/>
    <mergeCell ref="C139:C140"/>
    <mergeCell ref="D139:I139"/>
    <mergeCell ref="J139:J140"/>
    <mergeCell ref="A141:A142"/>
    <mergeCell ref="A144:A145"/>
    <mergeCell ref="B144:B145"/>
    <mergeCell ref="AJ127:AJ128"/>
    <mergeCell ref="AK127:AK128"/>
    <mergeCell ref="A129:B129"/>
    <mergeCell ref="A130:B130"/>
    <mergeCell ref="A131:B131"/>
    <mergeCell ref="A133:A134"/>
    <mergeCell ref="B133:E133"/>
    <mergeCell ref="F133:G133"/>
    <mergeCell ref="Z127:AD127"/>
    <mergeCell ref="AE127:AE128"/>
    <mergeCell ref="AF127:AF128"/>
    <mergeCell ref="AG127:AG128"/>
    <mergeCell ref="AH127:AH128"/>
    <mergeCell ref="AI127:AI128"/>
    <mergeCell ref="N127:O127"/>
    <mergeCell ref="P127:Q127"/>
    <mergeCell ref="R127:S127"/>
    <mergeCell ref="T127:U127"/>
    <mergeCell ref="V127:W127"/>
    <mergeCell ref="X127:Y127"/>
    <mergeCell ref="A123:B123"/>
    <mergeCell ref="A124:B124"/>
    <mergeCell ref="A125:B125"/>
    <mergeCell ref="A127:B128"/>
    <mergeCell ref="C127:E127"/>
    <mergeCell ref="F127:G127"/>
    <mergeCell ref="H127:I127"/>
    <mergeCell ref="J127:K127"/>
    <mergeCell ref="L127:M127"/>
    <mergeCell ref="A116:B118"/>
    <mergeCell ref="A119:K119"/>
    <mergeCell ref="A120:B122"/>
    <mergeCell ref="C120:E121"/>
    <mergeCell ref="F120:AM120"/>
    <mergeCell ref="AN120:AN122"/>
    <mergeCell ref="F121:G121"/>
    <mergeCell ref="H121:I121"/>
    <mergeCell ref="J121:K121"/>
    <mergeCell ref="L121:M121"/>
    <mergeCell ref="AL121:AM121"/>
    <mergeCell ref="Z121:AA121"/>
    <mergeCell ref="AB121:AC121"/>
    <mergeCell ref="AD121:AE121"/>
    <mergeCell ref="AF121:AG121"/>
    <mergeCell ref="AH121:AI121"/>
    <mergeCell ref="AJ121:AK121"/>
    <mergeCell ref="N121:O121"/>
    <mergeCell ref="P121:Q121"/>
    <mergeCell ref="R121:S121"/>
    <mergeCell ref="T121:U121"/>
    <mergeCell ref="V121:W121"/>
    <mergeCell ref="X121:Y121"/>
    <mergeCell ref="A107:A109"/>
    <mergeCell ref="A110:B110"/>
    <mergeCell ref="A111:B111"/>
    <mergeCell ref="A112:B112"/>
    <mergeCell ref="A113:B113"/>
    <mergeCell ref="A115:C115"/>
    <mergeCell ref="AD104:AE104"/>
    <mergeCell ref="AF104:AG104"/>
    <mergeCell ref="AH104:AI104"/>
    <mergeCell ref="A106:B106"/>
    <mergeCell ref="A103:B105"/>
    <mergeCell ref="C103:E104"/>
    <mergeCell ref="K70:L70"/>
    <mergeCell ref="M70:N70"/>
    <mergeCell ref="O70:P70"/>
    <mergeCell ref="Q70:R70"/>
    <mergeCell ref="S70:T70"/>
    <mergeCell ref="AN103:AN105"/>
    <mergeCell ref="AO103:AO105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F103:AM103"/>
    <mergeCell ref="V104:W104"/>
    <mergeCell ref="X104:Y104"/>
    <mergeCell ref="Z104:AA104"/>
    <mergeCell ref="AB104:AC104"/>
    <mergeCell ref="AJ104:AK104"/>
    <mergeCell ref="AL104:AM104"/>
    <mergeCell ref="A69:A71"/>
    <mergeCell ref="B69:D70"/>
    <mergeCell ref="E69:AL69"/>
    <mergeCell ref="E70:F70"/>
    <mergeCell ref="G70:H70"/>
    <mergeCell ref="Q59:R59"/>
    <mergeCell ref="S59:T59"/>
    <mergeCell ref="U59:V59"/>
    <mergeCell ref="W59:X59"/>
    <mergeCell ref="Y59:Z59"/>
    <mergeCell ref="AA59:AB59"/>
    <mergeCell ref="A58:A60"/>
    <mergeCell ref="B58:D59"/>
    <mergeCell ref="E58:AL58"/>
    <mergeCell ref="AG70:AH70"/>
    <mergeCell ref="AI70:AJ70"/>
    <mergeCell ref="AK70:AL70"/>
    <mergeCell ref="U70:V70"/>
    <mergeCell ref="W70:X70"/>
    <mergeCell ref="Y70:Z70"/>
    <mergeCell ref="AA70:AB70"/>
    <mergeCell ref="AC70:AD70"/>
    <mergeCell ref="AE70:AF70"/>
    <mergeCell ref="I70:J70"/>
    <mergeCell ref="AM58:AN59"/>
    <mergeCell ref="E59:F59"/>
    <mergeCell ref="G59:H59"/>
    <mergeCell ref="I59:J59"/>
    <mergeCell ref="K59:L59"/>
    <mergeCell ref="M59:N59"/>
    <mergeCell ref="O59:P59"/>
    <mergeCell ref="AA49:AB49"/>
    <mergeCell ref="AC49:AD49"/>
    <mergeCell ref="AE49:AF49"/>
    <mergeCell ref="AG49:AH49"/>
    <mergeCell ref="AI49:AJ49"/>
    <mergeCell ref="AK49:AL49"/>
    <mergeCell ref="O49:P49"/>
    <mergeCell ref="Q49:R49"/>
    <mergeCell ref="S49:T49"/>
    <mergeCell ref="U49:V49"/>
    <mergeCell ref="W49:X49"/>
    <mergeCell ref="Y49:Z49"/>
    <mergeCell ref="AC59:AD59"/>
    <mergeCell ref="AE59:AF59"/>
    <mergeCell ref="AG59:AH59"/>
    <mergeCell ref="AI59:AJ59"/>
    <mergeCell ref="AK59:AL59"/>
    <mergeCell ref="A48:A50"/>
    <mergeCell ref="B48:D49"/>
    <mergeCell ref="E48:AL48"/>
    <mergeCell ref="AM48:AM50"/>
    <mergeCell ref="AN48:AN50"/>
    <mergeCell ref="E49:F49"/>
    <mergeCell ref="G49:H49"/>
    <mergeCell ref="I49:J49"/>
    <mergeCell ref="K49:L49"/>
    <mergeCell ref="M49:N49"/>
    <mergeCell ref="A38:A40"/>
    <mergeCell ref="B38:D39"/>
    <mergeCell ref="E38:AL38"/>
    <mergeCell ref="AM38:AM40"/>
    <mergeCell ref="AN38:AN40"/>
    <mergeCell ref="E39:F39"/>
    <mergeCell ref="G39:H39"/>
    <mergeCell ref="I39:J39"/>
    <mergeCell ref="K39:L39"/>
    <mergeCell ref="M39:N39"/>
    <mergeCell ref="AA39:AB39"/>
    <mergeCell ref="AC39:AD39"/>
    <mergeCell ref="AE39:AF39"/>
    <mergeCell ref="AG39:AH39"/>
    <mergeCell ref="AI39:AJ39"/>
    <mergeCell ref="AK39:AL39"/>
    <mergeCell ref="O39:P39"/>
    <mergeCell ref="Q39:R39"/>
    <mergeCell ref="S39:T39"/>
    <mergeCell ref="U39:V39"/>
    <mergeCell ref="W39:X39"/>
    <mergeCell ref="Y39:Z39"/>
    <mergeCell ref="AM28:AM30"/>
    <mergeCell ref="AN28:AN30"/>
    <mergeCell ref="E29:F29"/>
    <mergeCell ref="G29:H29"/>
    <mergeCell ref="I29:J29"/>
    <mergeCell ref="K29:L29"/>
    <mergeCell ref="M29:N29"/>
    <mergeCell ref="O29:P29"/>
    <mergeCell ref="Q29:R29"/>
    <mergeCell ref="S29:T29"/>
    <mergeCell ref="A27:H27"/>
    <mergeCell ref="A28:A30"/>
    <mergeCell ref="B28:D29"/>
    <mergeCell ref="E28:AL28"/>
    <mergeCell ref="U29:V29"/>
    <mergeCell ref="W29:X29"/>
    <mergeCell ref="Y29:Z29"/>
    <mergeCell ref="U18:V18"/>
    <mergeCell ref="W18:X18"/>
    <mergeCell ref="Y18:Z18"/>
    <mergeCell ref="AA18:AB18"/>
    <mergeCell ref="AC18:AD18"/>
    <mergeCell ref="AE18:AF18"/>
    <mergeCell ref="AA29:AB29"/>
    <mergeCell ref="AC29:AD29"/>
    <mergeCell ref="AE29:AF29"/>
    <mergeCell ref="AG29:AH29"/>
    <mergeCell ref="AI29:AJ29"/>
    <mergeCell ref="AK29:AL29"/>
    <mergeCell ref="A17:A19"/>
    <mergeCell ref="B17:D18"/>
    <mergeCell ref="AQ17:AQ19"/>
    <mergeCell ref="AR17:AR19"/>
    <mergeCell ref="E18:F18"/>
    <mergeCell ref="G18:H18"/>
    <mergeCell ref="I18:J18"/>
    <mergeCell ref="K18:L18"/>
    <mergeCell ref="M18:N18"/>
    <mergeCell ref="O18:P18"/>
    <mergeCell ref="Q18:R18"/>
    <mergeCell ref="S18:T18"/>
    <mergeCell ref="AG18:AH18"/>
    <mergeCell ref="AI18:AJ18"/>
    <mergeCell ref="AK18:AL18"/>
    <mergeCell ref="E17:AL17"/>
    <mergeCell ref="AM17:AM19"/>
    <mergeCell ref="AN17:AN19"/>
    <mergeCell ref="AO17:AO19"/>
    <mergeCell ref="AP17:AP19"/>
    <mergeCell ref="AR9:AR11"/>
    <mergeCell ref="AS9:AS11"/>
    <mergeCell ref="E10:F10"/>
    <mergeCell ref="G10:H10"/>
    <mergeCell ref="I10:J10"/>
    <mergeCell ref="K10:L10"/>
    <mergeCell ref="M10:N10"/>
    <mergeCell ref="O10:P10"/>
    <mergeCell ref="Q10:R10"/>
    <mergeCell ref="S10:T10"/>
    <mergeCell ref="AO10:AO11"/>
    <mergeCell ref="AP10:AP11"/>
    <mergeCell ref="AQ10:AQ11"/>
    <mergeCell ref="A6:O6"/>
    <mergeCell ref="A9:A11"/>
    <mergeCell ref="B9:D10"/>
    <mergeCell ref="E9:AL9"/>
    <mergeCell ref="AM9:AM11"/>
    <mergeCell ref="AN9:AQ9"/>
    <mergeCell ref="U10:V10"/>
    <mergeCell ref="W10:X10"/>
    <mergeCell ref="Y10:Z10"/>
    <mergeCell ref="AA10:AB10"/>
    <mergeCell ref="AC10:AD10"/>
    <mergeCell ref="AE10:AF10"/>
    <mergeCell ref="AG10:AH10"/>
    <mergeCell ref="AI10:AJ10"/>
    <mergeCell ref="AK10:AL10"/>
    <mergeCell ref="AN10:AN11"/>
  </mergeCells>
  <dataValidations count="9">
    <dataValidation operator="greaterThanOrEqual" allowBlank="1" showInputMessage="1" showErrorMessage="1" errorTitle="Error" error="Favor Ingrese sólo Números." sqref="AO31:AO36" xr:uid="{DADE8E64-D1F3-43FC-BFDD-0160409FBA65}"/>
    <dataValidation type="whole" allowBlank="1" showInputMessage="1" showErrorMessage="1" sqref="E188:AL191" xr:uid="{F4044979-236D-43AC-980F-890D0746A91A}">
      <formula1>0</formula1>
      <formula2>9.99999999999999E+37</formula2>
    </dataValidation>
    <dataValidation type="whole" allowBlank="1" showInputMessage="1" showErrorMessage="1" sqref="C169:F174" xr:uid="{6E102541-ABCB-4FB9-9C06-0D64A6E850F6}">
      <formula1>0</formula1>
      <formula2>9.99999999999999E+35</formula2>
    </dataValidation>
    <dataValidation type="whole" allowBlank="1" showInputMessage="1" showErrorMessage="1" sqref="B135:G137" xr:uid="{2CFCFD66-225E-4F2E-9CDF-A474FDDE2ADB}">
      <formula1>0</formula1>
      <formula2>9.99999999999999E+32</formula2>
    </dataValidation>
    <dataValidation type="whole" allowBlank="1" showInputMessage="1" showErrorMessage="1" sqref="F107:AO113" xr:uid="{79D7B614-A651-4FFC-B803-919C1DE76911}">
      <formula1>0</formula1>
      <formula2>9.99999999999999E+33</formula2>
    </dataValidation>
    <dataValidation type="whole" allowBlank="1" showInputMessage="1" showErrorMessage="1" sqref="E61:AN66" xr:uid="{4D8F2B2B-45FE-42CD-8444-DBF06EC37265}">
      <formula1>0</formula1>
      <formula2>9.99999999999999E+46</formula2>
    </dataValidation>
    <dataValidation type="whole" allowBlank="1" showInputMessage="1" showErrorMessage="1" sqref="C199:D200 AN31:AN36 E33:AM36" xr:uid="{12F598DB-21D9-4987-8FAB-B93991BCDCD4}">
      <formula1>0</formula1>
      <formula2>9.99999999999999E+41</formula2>
    </dataValidation>
    <dataValidation type="whole" allowBlank="1" showInputMessage="1" showErrorMessage="1" sqref="E12:AS15 E20:AR26 E31:AM32 E41:AM42 E51:AM52" xr:uid="{FCB8A1B3-BE2F-498B-8D11-2A00D45F8E91}">
      <formula1>0</formula1>
      <formula2>9.99999999999999E+40</formula2>
    </dataValidation>
    <dataValidation type="whole" operator="greaterThanOrEqual" allowBlank="1" showInputMessage="1" showErrorMessage="1" errorTitle="Error" error="Favor Ingrese sólo Números." sqref="E211:O215 E72:AL77 F129:AK131 F123:AN125 D165:L166 F195:AM196 C161:D161 E205:AN205 C81:E100 E43:AM46 AO27:AO30 D116:D118 D178:H183 D141:J142 B146:B157 AP27:AP36 AN41:AN46 AN51:AN56 E53:AM56" xr:uid="{7254543D-3DB7-4D92-A5E6-349814034452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UEH </vt:lpstr>
      <vt:lpstr>SAR-SAPU-SUR</vt:lpstr>
      <vt:lpstr>REM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Pamela Suarez</dc:creator>
  <cp:keywords/>
  <dc:description/>
  <cp:lastModifiedBy>Elisa Aguayo Torres</cp:lastModifiedBy>
  <cp:revision/>
  <dcterms:created xsi:type="dcterms:W3CDTF">2024-11-29T15:14:16Z</dcterms:created>
  <dcterms:modified xsi:type="dcterms:W3CDTF">2025-10-02T14:41:53Z</dcterms:modified>
  <cp:category/>
  <cp:contentStatus/>
</cp:coreProperties>
</file>